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s-ng-sonoda\Desktop\【様式】　新規需要米取組計画書一括作成用ファイル\"/>
    </mc:Choice>
  </mc:AlternateContent>
  <xr:revisionPtr revIDLastSave="0" documentId="13_ncr:1_{47EB58C7-D78C-40A9-993B-1B7C94627F64}" xr6:coauthVersionLast="47" xr6:coauthVersionMax="47" xr10:uidLastSave="{00000000-0000-0000-0000-000000000000}"/>
  <bookViews>
    <workbookView xWindow="45" yWindow="0" windowWidth="20445" windowHeight="10920" activeTab="2" xr2:uid="{00000000-000D-0000-FFFF-FFFF00000000}"/>
  </bookViews>
  <sheets>
    <sheet name="マスタ" sheetId="4" r:id="rId1"/>
    <sheet name="様式4-2" sheetId="2" r:id="rId2"/>
    <sheet name="入力用" sheetId="3" r:id="rId3"/>
    <sheet name="3-1" sheetId="5" r:id="rId4"/>
  </sheets>
  <definedNames>
    <definedName name="_xlnm.Print_Area" localSheetId="3">'3-1'!$A$1:$H$47</definedName>
    <definedName name="_xlnm.Print_Area" localSheetId="2">入力用!$A$1:$M$125</definedName>
    <definedName name="_xlnm.Print_Area" localSheetId="1">'様式4-2'!$A$1:$M$49</definedName>
    <definedName name="_xlnm.Print_Titles" localSheetId="2">入力用!$17:$21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3" i="3" l="1"/>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22" i="3"/>
  <c r="A3" i="3" l="1"/>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22" i="3"/>
  <c r="A15" i="2"/>
  <c r="A12" i="3"/>
  <c r="M125" i="3" l="1"/>
  <c r="J125" i="3"/>
  <c r="H123" i="3" l="1"/>
  <c r="H119" i="3"/>
  <c r="H115" i="3"/>
  <c r="H111" i="3"/>
  <c r="H107" i="3"/>
  <c r="H103" i="3"/>
  <c r="H121" i="3"/>
  <c r="H117" i="3"/>
  <c r="H109" i="3"/>
  <c r="H101" i="3"/>
  <c r="H122" i="3"/>
  <c r="H118" i="3"/>
  <c r="H114" i="3"/>
  <c r="H106" i="3"/>
  <c r="H120" i="3"/>
  <c r="H116" i="3"/>
  <c r="H112" i="3"/>
  <c r="H108" i="3"/>
  <c r="H104" i="3"/>
  <c r="H113" i="3"/>
  <c r="H105" i="3"/>
  <c r="H110" i="3"/>
  <c r="H102" i="3"/>
  <c r="H124" i="3"/>
  <c r="H97" i="3"/>
  <c r="H31" i="3"/>
  <c r="H47" i="3"/>
  <c r="H63" i="3"/>
  <c r="H79" i="3"/>
  <c r="H91" i="3"/>
  <c r="H95" i="3"/>
  <c r="H45" i="3"/>
  <c r="H73" i="3"/>
  <c r="H100" i="3"/>
  <c r="H26" i="3"/>
  <c r="H54" i="3"/>
  <c r="H78" i="3"/>
  <c r="H98" i="3"/>
  <c r="H94" i="3"/>
  <c r="H24" i="3"/>
  <c r="H40" i="3"/>
  <c r="H56" i="3"/>
  <c r="H68" i="3"/>
  <c r="H72" i="3"/>
  <c r="H99" i="3"/>
  <c r="H33" i="3"/>
  <c r="H41" i="3"/>
  <c r="H65" i="3"/>
  <c r="H77" i="3"/>
  <c r="H96" i="3"/>
  <c r="H30" i="3"/>
  <c r="H58" i="3"/>
  <c r="H66" i="3"/>
  <c r="H90" i="3"/>
  <c r="H93" i="3"/>
  <c r="H89" i="3"/>
  <c r="H87" i="3"/>
  <c r="H92" i="3"/>
  <c r="H88" i="3"/>
  <c r="H27" i="3"/>
  <c r="H35" i="3"/>
  <c r="H39" i="3"/>
  <c r="H43" i="3"/>
  <c r="H51" i="3"/>
  <c r="H55" i="3"/>
  <c r="H59" i="3"/>
  <c r="H67" i="3"/>
  <c r="H71" i="3"/>
  <c r="H75" i="3"/>
  <c r="H83" i="3"/>
  <c r="H23" i="3"/>
  <c r="H34" i="3"/>
  <c r="H46" i="3"/>
  <c r="H74" i="3"/>
  <c r="H86" i="3"/>
  <c r="H28" i="3"/>
  <c r="H32" i="3"/>
  <c r="H36" i="3"/>
  <c r="H44" i="3"/>
  <c r="H48" i="3"/>
  <c r="H52" i="3"/>
  <c r="H60" i="3"/>
  <c r="H64" i="3"/>
  <c r="H76" i="3"/>
  <c r="H80" i="3"/>
  <c r="H84" i="3"/>
  <c r="H22" i="3"/>
  <c r="H38" i="3"/>
  <c r="H50" i="3"/>
  <c r="H62" i="3"/>
  <c r="H25" i="3"/>
  <c r="H29" i="3"/>
  <c r="H37" i="3"/>
  <c r="H49" i="3"/>
  <c r="H53" i="3"/>
  <c r="H57" i="3"/>
  <c r="H61" i="3"/>
  <c r="H69" i="3"/>
  <c r="H81" i="3"/>
  <c r="H85" i="3"/>
  <c r="H42" i="3"/>
  <c r="H70" i="3"/>
  <c r="H82" i="3"/>
  <c r="H125" i="3" l="1"/>
</calcChain>
</file>

<file path=xl/sharedStrings.xml><?xml version="1.0" encoding="utf-8"?>
<sst xmlns="http://schemas.openxmlformats.org/spreadsheetml/2006/main" count="448" uniqueCount="104">
  <si>
    <t>記</t>
    <rPh sb="0" eb="1">
      <t>キ</t>
    </rPh>
    <phoneticPr fontId="1"/>
  </si>
  <si>
    <t>取組番号</t>
    <rPh sb="0" eb="2">
      <t>トリクミ</t>
    </rPh>
    <rPh sb="2" eb="4">
      <t>バンゴウ</t>
    </rPh>
    <phoneticPr fontId="1"/>
  </si>
  <si>
    <t>農業者コード</t>
    <rPh sb="0" eb="3">
      <t>ノウギョウシャ</t>
    </rPh>
    <phoneticPr fontId="1"/>
  </si>
  <si>
    <t>種類</t>
    <rPh sb="0" eb="2">
      <t>シュルイ</t>
    </rPh>
    <phoneticPr fontId="1"/>
  </si>
  <si>
    <t>品種</t>
    <rPh sb="0" eb="2">
      <t>ヒンシュ</t>
    </rPh>
    <phoneticPr fontId="1"/>
  </si>
  <si>
    <t>出荷方式</t>
    <rPh sb="0" eb="2">
      <t>シュッカ</t>
    </rPh>
    <rPh sb="2" eb="4">
      <t>ホウシキ</t>
    </rPh>
    <phoneticPr fontId="1"/>
  </si>
  <si>
    <t xml:space="preserve"> 生産予定
 面積</t>
    <rPh sb="1" eb="3">
      <t>セイサン</t>
    </rPh>
    <rPh sb="3" eb="5">
      <t>ヨテイ</t>
    </rPh>
    <rPh sb="7" eb="9">
      <t>メンセキ</t>
    </rPh>
    <phoneticPr fontId="1"/>
  </si>
  <si>
    <t>（玄米㎏）</t>
    <rPh sb="1" eb="3">
      <t>ゲンマイ</t>
    </rPh>
    <phoneticPr fontId="1"/>
  </si>
  <si>
    <t>（㎏/10a）</t>
    <phoneticPr fontId="1"/>
  </si>
  <si>
    <t>(㎡)</t>
    <phoneticPr fontId="1"/>
  </si>
  <si>
    <t>農業者名等</t>
    <rPh sb="0" eb="3">
      <t>ノウギョウシャ</t>
    </rPh>
    <rPh sb="3" eb="4">
      <t>メイ</t>
    </rPh>
    <rPh sb="4" eb="5">
      <t>ナド</t>
    </rPh>
    <phoneticPr fontId="1"/>
  </si>
  <si>
    <t>計</t>
    <rPh sb="0" eb="1">
      <t>ケイ</t>
    </rPh>
    <phoneticPr fontId="1"/>
  </si>
  <si>
    <t xml:space="preserve">住　所
</t>
    <rPh sb="0" eb="1">
      <t>ジュウ</t>
    </rPh>
    <rPh sb="2" eb="3">
      <t>ショ</t>
    </rPh>
    <phoneticPr fontId="1"/>
  </si>
  <si>
    <t xml:space="preserve"> 販売契約
 数量等</t>
    <rPh sb="1" eb="3">
      <t>ハンバイ</t>
    </rPh>
    <rPh sb="3" eb="5">
      <t>ケイヤク</t>
    </rPh>
    <rPh sb="7" eb="9">
      <t>スウリョウ</t>
    </rPh>
    <rPh sb="9" eb="10">
      <t>トウ</t>
    </rPh>
    <phoneticPr fontId="1"/>
  </si>
  <si>
    <t>※２</t>
    <phoneticPr fontId="1"/>
  </si>
  <si>
    <t>※３</t>
    <phoneticPr fontId="1"/>
  </si>
  <si>
    <t>※４</t>
    <phoneticPr fontId="1"/>
  </si>
  <si>
    <t>※５</t>
    <phoneticPr fontId="1"/>
  </si>
  <si>
    <t>多収</t>
    <rPh sb="0" eb="1">
      <t>タ</t>
    </rPh>
    <rPh sb="1" eb="2">
      <t>シュウ</t>
    </rPh>
    <phoneticPr fontId="1"/>
  </si>
  <si>
    <t>※６</t>
  </si>
  <si>
    <t>※７</t>
    <phoneticPr fontId="1"/>
  </si>
  <si>
    <t>※８</t>
    <phoneticPr fontId="1"/>
  </si>
  <si>
    <t>-</t>
    <phoneticPr fontId="1"/>
  </si>
  <si>
    <t>新規需要米販売契約等の内容</t>
    <phoneticPr fontId="1"/>
  </si>
  <si>
    <t>単収</t>
    <rPh sb="0" eb="2">
      <t>タンシュウ</t>
    </rPh>
    <phoneticPr fontId="1"/>
  </si>
  <si>
    <t>（用途※１：　　　　　　　　　　　　　　　　　　　　　　　）</t>
    <rPh sb="1" eb="3">
      <t>ヨウト</t>
    </rPh>
    <phoneticPr fontId="1"/>
  </si>
  <si>
    <t>態様</t>
    <rPh sb="0" eb="2">
      <t>タイヨウ</t>
    </rPh>
    <phoneticPr fontId="1"/>
  </si>
  <si>
    <t>※９</t>
    <phoneticPr fontId="1"/>
  </si>
  <si>
    <t>別紙様式第４－２号</t>
    <rPh sb="0" eb="2">
      <t>ベッシ</t>
    </rPh>
    <rPh sb="2" eb="4">
      <t>ヨウシキ</t>
    </rPh>
    <rPh sb="4" eb="5">
      <t>ダイ</t>
    </rPh>
    <rPh sb="8" eb="9">
      <t>ゴウ</t>
    </rPh>
    <phoneticPr fontId="1"/>
  </si>
  <si>
    <t>（※３）経営所得安定対策等における「交付申請者管理コード」を記入すること。</t>
    <phoneticPr fontId="1"/>
  </si>
  <si>
    <t>（※４）うるち米、もち米又は醸造用のいずれかを記入すること。</t>
    <phoneticPr fontId="1"/>
  </si>
  <si>
    <t>（※８）区分管理方式による出荷の場合は「区分」と、一括管理方式による出荷の場合は「一括」と記入すること。</t>
    <phoneticPr fontId="1"/>
  </si>
  <si>
    <t>（注１）認定方針作成者にあっては、報告に当たり、電子ファイルも提出すること。</t>
    <phoneticPr fontId="1"/>
  </si>
  <si>
    <t>（注２）電算処理等の理由から上記様式を用いることが困難な場合にあっては、内容の改変を伴わない限り、必要に応じ様式を変更することができるものとする。</t>
    <phoneticPr fontId="1"/>
  </si>
  <si>
    <t>　住　所</t>
    <rPh sb="1" eb="2">
      <t>ジュウ</t>
    </rPh>
    <rPh sb="3" eb="4">
      <t>ショ</t>
    </rPh>
    <phoneticPr fontId="1"/>
  </si>
  <si>
    <t>　氏　名</t>
    <rPh sb="1" eb="2">
      <t>シ</t>
    </rPh>
    <rPh sb="3" eb="4">
      <t>メイ</t>
    </rPh>
    <phoneticPr fontId="1"/>
  </si>
  <si>
    <t>　電　話</t>
    <rPh sb="1" eb="2">
      <t>デン</t>
    </rPh>
    <rPh sb="3" eb="4">
      <t>ハナシ</t>
    </rPh>
    <phoneticPr fontId="1"/>
  </si>
  <si>
    <t>氏名又は
名称</t>
    <rPh sb="0" eb="2">
      <t>シメイ</t>
    </rPh>
    <rPh sb="2" eb="3">
      <t>マタ</t>
    </rPh>
    <rPh sb="5" eb="7">
      <t>メイショウ</t>
    </rPh>
    <phoneticPr fontId="1"/>
  </si>
  <si>
    <t>（※２）通し番号を付すこと。なお、同一農業者が、複数の種類、品種の新規需要米に取り組む場合は、それぞれ別の行に分けて（別の通し番号を付して）記入すること（農業者ごとの小計は記</t>
    <rPh sb="86" eb="87">
      <t>キ</t>
    </rPh>
    <phoneticPr fontId="1"/>
  </si>
  <si>
    <t>　　　入しない）。</t>
    <phoneticPr fontId="1"/>
  </si>
  <si>
    <t>認定方針作成者</t>
    <rPh sb="0" eb="2">
      <t>ニンテイ</t>
    </rPh>
    <rPh sb="2" eb="4">
      <t>ホウシン</t>
    </rPh>
    <rPh sb="4" eb="7">
      <t>サクセイシャ</t>
    </rPh>
    <phoneticPr fontId="1"/>
  </si>
  <si>
    <t>（※９）生もみ・乾もみ・玄米・精米・ロール等、需要者等に引き渡す際の態様を記入すること。（販売契約書の態様と一致すること）</t>
    <rPh sb="4" eb="5">
      <t>ナマ</t>
    </rPh>
    <rPh sb="8" eb="9">
      <t>イヌイ</t>
    </rPh>
    <rPh sb="12" eb="14">
      <t>ゲンマイ</t>
    </rPh>
    <rPh sb="15" eb="17">
      <t>セイマイ</t>
    </rPh>
    <rPh sb="21" eb="22">
      <t>ナド</t>
    </rPh>
    <rPh sb="23" eb="25">
      <t>ジュヨウ</t>
    </rPh>
    <phoneticPr fontId="1"/>
  </si>
  <si>
    <t>（※５）多収品種で取り組む場合は具体的な品種名を記入し、その他の品種で取組む場合は品種名又は「その他」と記入すること。</t>
    <phoneticPr fontId="1"/>
  </si>
  <si>
    <t>（※６）多収品種を用いる場合は○を付すこと。</t>
    <phoneticPr fontId="1"/>
  </si>
  <si>
    <t>（※１）本要領別紙２の第２に定める次の用途のいずれかを記入し、別葉とすること。（「飼料用」、「米粉用」、「ＷＣＳ用」、
「青刈り稲用」、「新市場開拓用」）</t>
    <phoneticPr fontId="1"/>
  </si>
  <si>
    <t>（※７）本要領別紙１の第５の２の（３）により設定した単収を記入すること。</t>
    <phoneticPr fontId="1"/>
  </si>
  <si>
    <t>　需要に応じた米の生産・販売の推進に関する要領（平成２６年４月１日付け２５生産第３５７８号農林水産省生産局長通知）別紙２の第４の１の規定に基づき、新規需要米販売契約数量、生産予定面積等を、下記のとおりお知らせします。</t>
    <phoneticPr fontId="1"/>
  </si>
  <si>
    <t>契約数量のうち複数年契約の数量
（玄米㎏）</t>
    <rPh sb="0" eb="2">
      <t>ケイヤク</t>
    </rPh>
    <rPh sb="2" eb="4">
      <t>スウリョウ</t>
    </rPh>
    <rPh sb="7" eb="10">
      <t>フクスウネン</t>
    </rPh>
    <rPh sb="10" eb="12">
      <t>ケイヤク</t>
    </rPh>
    <rPh sb="13" eb="15">
      <t>スウリョウ</t>
    </rPh>
    <phoneticPr fontId="1"/>
  </si>
  <si>
    <t>※１０</t>
    <phoneticPr fontId="1"/>
  </si>
  <si>
    <t>（※10）販売契約数量等（玄米㎏）のうち複数年契約の数量を記入すること（交付対象となる数量とする。）。</t>
    <rPh sb="5" eb="7">
      <t>ハンバイ</t>
    </rPh>
    <rPh sb="7" eb="9">
      <t>ケイヤク</t>
    </rPh>
    <rPh sb="9" eb="11">
      <t>スウリョウ</t>
    </rPh>
    <rPh sb="11" eb="12">
      <t>トウ</t>
    </rPh>
    <rPh sb="13" eb="15">
      <t>ゲンマイ</t>
    </rPh>
    <rPh sb="20" eb="23">
      <t>フクスウネン</t>
    </rPh>
    <rPh sb="23" eb="25">
      <t>ケイヤク</t>
    </rPh>
    <rPh sb="26" eb="28">
      <t>スウリョウ</t>
    </rPh>
    <rPh sb="29" eb="31">
      <t>キニュウ</t>
    </rPh>
    <rPh sb="36" eb="38">
      <t>コウフ</t>
    </rPh>
    <rPh sb="38" eb="40">
      <t>タイショウ</t>
    </rPh>
    <rPh sb="43" eb="45">
      <t>スウリョウ</t>
    </rPh>
    <phoneticPr fontId="1"/>
  </si>
  <si>
    <t>殿</t>
    <rPh sb="0" eb="1">
      <t>ドノ</t>
    </rPh>
    <phoneticPr fontId="1"/>
  </si>
  <si>
    <t>　九州農政局長</t>
    <rPh sb="1" eb="3">
      <t>キュウシュウ</t>
    </rPh>
    <phoneticPr fontId="1"/>
  </si>
  <si>
    <t>（地域農業再生協議会名：</t>
    <rPh sb="1" eb="3">
      <t>チイキ</t>
    </rPh>
    <rPh sb="3" eb="5">
      <t>ノウギョウ</t>
    </rPh>
    <rPh sb="5" eb="7">
      <t>サイセイ</t>
    </rPh>
    <rPh sb="7" eb="9">
      <t>キョウギ</t>
    </rPh>
    <rPh sb="9" eb="10">
      <t>カイ</t>
    </rPh>
    <rPh sb="10" eb="11">
      <t>メイ</t>
    </rPh>
    <phoneticPr fontId="1"/>
  </si>
  <si>
    <t>）</t>
    <phoneticPr fontId="1"/>
  </si>
  <si>
    <t>熊本県○○</t>
    <rPh sb="0" eb="3">
      <t>クマモトケン</t>
    </rPh>
    <phoneticPr fontId="1"/>
  </si>
  <si>
    <t>○○農業協同組合</t>
    <rPh sb="2" eb="4">
      <t>ノウギョウ</t>
    </rPh>
    <rPh sb="4" eb="6">
      <t>キョウドウ</t>
    </rPh>
    <rPh sb="6" eb="8">
      <t>クミアイ</t>
    </rPh>
    <phoneticPr fontId="1"/>
  </si>
  <si>
    <t>○○○－○○○－○○○○</t>
    <phoneticPr fontId="1"/>
  </si>
  <si>
    <t>　）</t>
    <phoneticPr fontId="1"/>
  </si>
  <si>
    <t>地域協議会名称</t>
  </si>
  <si>
    <t>八代市農業再生協議会</t>
  </si>
  <si>
    <t>飼料用</t>
  </si>
  <si>
    <t>○</t>
  </si>
  <si>
    <t>合計</t>
    <rPh sb="0" eb="2">
      <t>ゴウケイ</t>
    </rPh>
    <phoneticPr fontId="4"/>
  </si>
  <si>
    <t>区分</t>
  </si>
  <si>
    <t>地域単収</t>
    <rPh sb="0" eb="2">
      <t>チイキ</t>
    </rPh>
    <rPh sb="2" eb="4">
      <t>タンシュウ</t>
    </rPh>
    <phoneticPr fontId="4"/>
  </si>
  <si>
    <t>玄米</t>
  </si>
  <si>
    <t xml:space="preserve"> 生産予定面積
(㎡)</t>
    <rPh sb="1" eb="3">
      <t>セイサン</t>
    </rPh>
    <rPh sb="3" eb="5">
      <t>ヨテイ</t>
    </rPh>
    <rPh sb="5" eb="7">
      <t>メンセキ</t>
    </rPh>
    <phoneticPr fontId="1"/>
  </si>
  <si>
    <t>氏名又は名称</t>
    <rPh sb="0" eb="2">
      <t>シメイ</t>
    </rPh>
    <rPh sb="2" eb="3">
      <t>マタ</t>
    </rPh>
    <rPh sb="4" eb="6">
      <t>メイショウ</t>
    </rPh>
    <phoneticPr fontId="1"/>
  </si>
  <si>
    <t>住　所</t>
    <rPh sb="0" eb="1">
      <t>ジュウ</t>
    </rPh>
    <rPh sb="2" eb="3">
      <t>ショ</t>
    </rPh>
    <phoneticPr fontId="1"/>
  </si>
  <si>
    <t>種類</t>
    <rPh sb="0" eb="2">
      <t>シュルイ</t>
    </rPh>
    <phoneticPr fontId="4"/>
  </si>
  <si>
    <t>多収</t>
    <rPh sb="0" eb="2">
      <t>タシュウ</t>
    </rPh>
    <phoneticPr fontId="4"/>
  </si>
  <si>
    <t>態様</t>
    <rPh sb="0" eb="2">
      <t>タイヨウ</t>
    </rPh>
    <phoneticPr fontId="4"/>
  </si>
  <si>
    <t>契約数量のうち複数年契約の数量
（玄米㎏）</t>
    <phoneticPr fontId="4"/>
  </si>
  <si>
    <t>単収
（㎏/10a）</t>
    <rPh sb="0" eb="2">
      <t>タンシュウ</t>
    </rPh>
    <phoneticPr fontId="1"/>
  </si>
  <si>
    <t xml:space="preserve"> 販売契約数量等
（玄米㎏）</t>
    <rPh sb="1" eb="3">
      <t>ハンバイ</t>
    </rPh>
    <rPh sb="3" eb="5">
      <t>ケイヤク</t>
    </rPh>
    <phoneticPr fontId="1"/>
  </si>
  <si>
    <t>４年産</t>
    <rPh sb="1" eb="3">
      <t>ネンサン</t>
    </rPh>
    <phoneticPr fontId="4"/>
  </si>
  <si>
    <t>別紙様式第３－１号</t>
    <rPh sb="0" eb="2">
      <t>ベッシ</t>
    </rPh>
    <rPh sb="2" eb="4">
      <t>ヨウシキ</t>
    </rPh>
    <rPh sb="4" eb="5">
      <t>ダイ</t>
    </rPh>
    <rPh sb="8" eb="9">
      <t>ゴウ</t>
    </rPh>
    <phoneticPr fontId="1"/>
  </si>
  <si>
    <t>令和４年　　　月　　　日</t>
    <rPh sb="0" eb="2">
      <t>レイワ</t>
    </rPh>
    <rPh sb="3" eb="4">
      <t>ネン</t>
    </rPh>
    <rPh sb="7" eb="8">
      <t>ツキ</t>
    </rPh>
    <rPh sb="11" eb="12">
      <t>ヒ</t>
    </rPh>
    <phoneticPr fontId="1"/>
  </si>
  <si>
    <t>九州農政局長　殿</t>
    <rPh sb="0" eb="2">
      <t>キュウシュウ</t>
    </rPh>
    <rPh sb="2" eb="4">
      <t>ノウセイ</t>
    </rPh>
    <rPh sb="4" eb="6">
      <t>キョクチョウ</t>
    </rPh>
    <rPh sb="7" eb="8">
      <t>ドノ</t>
    </rPh>
    <phoneticPr fontId="1"/>
  </si>
  <si>
    <t>農業者名</t>
    <rPh sb="0" eb="2">
      <t>ノウギョウ</t>
    </rPh>
    <rPh sb="2" eb="3">
      <t>シャ</t>
    </rPh>
    <rPh sb="3" eb="4">
      <t>メイ</t>
    </rPh>
    <phoneticPr fontId="1"/>
  </si>
  <si>
    <t>電　話</t>
    <rPh sb="0" eb="1">
      <t>デン</t>
    </rPh>
    <rPh sb="2" eb="3">
      <t>ハナシ</t>
    </rPh>
    <phoneticPr fontId="1"/>
  </si>
  <si>
    <t>区分管理計画書</t>
    <rPh sb="0" eb="2">
      <t>クブン</t>
    </rPh>
    <rPh sb="2" eb="4">
      <t>カンリ</t>
    </rPh>
    <rPh sb="4" eb="7">
      <t>ケイカクショ</t>
    </rPh>
    <phoneticPr fontId="1"/>
  </si>
  <si>
    <t>　需要に応じた米の生産・販売の推進に関する要領（平成２６年４月１日付け２５生産第３５７８号農林水産省生産局長通知）別紙１の第４の２の規定に基づき、下記のとおり提出します。</t>
    <rPh sb="1" eb="3">
      <t>ジュヨウ</t>
    </rPh>
    <rPh sb="4" eb="5">
      <t>オウ</t>
    </rPh>
    <rPh sb="7" eb="8">
      <t>コメ</t>
    </rPh>
    <rPh sb="9" eb="11">
      <t>セイサン</t>
    </rPh>
    <rPh sb="12" eb="14">
      <t>ハンバイ</t>
    </rPh>
    <rPh sb="15" eb="17">
      <t>スイシン</t>
    </rPh>
    <rPh sb="18" eb="19">
      <t>カン</t>
    </rPh>
    <rPh sb="37" eb="39">
      <t>セイサン</t>
    </rPh>
    <rPh sb="45" eb="47">
      <t>ノウリン</t>
    </rPh>
    <rPh sb="47" eb="48">
      <t>ミズ</t>
    </rPh>
    <phoneticPr fontId="1"/>
  </si>
  <si>
    <t>　なお、出荷の際は、２に掲げるほ場からの全収穫量を出荷するとともに、他のほ場から生産された米を混入して新規需要米として出荷しないことを誓約します。</t>
    <rPh sb="4" eb="6">
      <t>シュッカ</t>
    </rPh>
    <rPh sb="7" eb="8">
      <t>サイ</t>
    </rPh>
    <rPh sb="12" eb="13">
      <t>カカ</t>
    </rPh>
    <rPh sb="16" eb="17">
      <t>バ</t>
    </rPh>
    <rPh sb="20" eb="21">
      <t>ゼン</t>
    </rPh>
    <rPh sb="21" eb="23">
      <t>シュウカク</t>
    </rPh>
    <rPh sb="23" eb="24">
      <t>リョウ</t>
    </rPh>
    <rPh sb="25" eb="27">
      <t>シュッカ</t>
    </rPh>
    <rPh sb="34" eb="35">
      <t>タ</t>
    </rPh>
    <rPh sb="37" eb="38">
      <t>ジョウ</t>
    </rPh>
    <rPh sb="40" eb="42">
      <t>セイサン</t>
    </rPh>
    <phoneticPr fontId="1"/>
  </si>
  <si>
    <t>１　区分管理の種類と具体的な内容</t>
    <rPh sb="2" eb="4">
      <t>クブン</t>
    </rPh>
    <rPh sb="4" eb="6">
      <t>カンリ</t>
    </rPh>
    <rPh sb="7" eb="9">
      <t>シュルイ</t>
    </rPh>
    <rPh sb="10" eb="13">
      <t>グタイテキ</t>
    </rPh>
    <rPh sb="14" eb="16">
      <t>ナイヨウ</t>
    </rPh>
    <phoneticPr fontId="1"/>
  </si>
  <si>
    <t>(1)　多収性の専用品種を作付ける。</t>
    <phoneticPr fontId="1"/>
  </si>
  <si>
    <t>（品種名：　　　　　　　　　　</t>
    <phoneticPr fontId="1"/>
  </si>
  <si>
    <t>)</t>
    <phoneticPr fontId="1"/>
  </si>
  <si>
    <t>(2)　多収性の専用品種以外の品種であって主食用米として出荷する品種と異なる</t>
    <rPh sb="4" eb="5">
      <t>タ</t>
    </rPh>
    <rPh sb="5" eb="6">
      <t>シュウ</t>
    </rPh>
    <rPh sb="6" eb="7">
      <t>セイ</t>
    </rPh>
    <rPh sb="8" eb="10">
      <t>センヨウ</t>
    </rPh>
    <rPh sb="10" eb="12">
      <t>ヒンシュ</t>
    </rPh>
    <rPh sb="12" eb="14">
      <t>イガイ</t>
    </rPh>
    <rPh sb="15" eb="17">
      <t>ヒンシュ</t>
    </rPh>
    <rPh sb="21" eb="24">
      <t>シュショクヨウ</t>
    </rPh>
    <rPh sb="24" eb="25">
      <t>コメ</t>
    </rPh>
    <rPh sb="28" eb="30">
      <t>シュッカ</t>
    </rPh>
    <rPh sb="32" eb="34">
      <t>ヒンシュ</t>
    </rPh>
    <rPh sb="35" eb="36">
      <t>コト</t>
    </rPh>
    <phoneticPr fontId="1"/>
  </si>
  <si>
    <t xml:space="preserve">       品種を作付ける。（品種名：　</t>
    <phoneticPr fontId="1"/>
  </si>
  <si>
    <t>）</t>
    <phoneticPr fontId="1"/>
  </si>
  <si>
    <t>(3)　主食用米として出荷する品種と同一の品種を作付け、生産段階で主食用米の</t>
    <rPh sb="4" eb="7">
      <t>シュショクヨウ</t>
    </rPh>
    <rPh sb="7" eb="8">
      <t>コメ</t>
    </rPh>
    <rPh sb="11" eb="13">
      <t>シュッカ</t>
    </rPh>
    <rPh sb="15" eb="17">
      <t>ヒンシュ</t>
    </rPh>
    <rPh sb="18" eb="20">
      <t>ドウイツ</t>
    </rPh>
    <rPh sb="21" eb="23">
      <t>ヒンシュ</t>
    </rPh>
    <rPh sb="24" eb="26">
      <t>サクツケ</t>
    </rPh>
    <rPh sb="28" eb="30">
      <t>セイサン</t>
    </rPh>
    <rPh sb="30" eb="32">
      <t>ダンカイ</t>
    </rPh>
    <rPh sb="33" eb="36">
      <t>シュショクヨウ</t>
    </rPh>
    <rPh sb="36" eb="37">
      <t>コメ</t>
    </rPh>
    <phoneticPr fontId="1"/>
  </si>
  <si>
    <t>　　生産と差異をつける。</t>
    <rPh sb="2" eb="4">
      <t>セイサン</t>
    </rPh>
    <rPh sb="5" eb="7">
      <t>サイ</t>
    </rPh>
    <phoneticPr fontId="1"/>
  </si>
  <si>
    <t>　（ア）多収に向けた技術や生産資材を用いる。</t>
    <rPh sb="4" eb="5">
      <t>タ</t>
    </rPh>
    <rPh sb="5" eb="6">
      <t>シュウ</t>
    </rPh>
    <rPh sb="7" eb="8">
      <t>ム</t>
    </rPh>
    <rPh sb="10" eb="12">
      <t>ギジュツ</t>
    </rPh>
    <rPh sb="13" eb="15">
      <t>セイサン</t>
    </rPh>
    <rPh sb="15" eb="17">
      <t>シザイ</t>
    </rPh>
    <rPh sb="18" eb="19">
      <t>モチ</t>
    </rPh>
    <phoneticPr fontId="1"/>
  </si>
  <si>
    <t>　（イ）-①省力化栽培（②以外）を行う。</t>
    <rPh sb="6" eb="9">
      <t>ショウリョクカ</t>
    </rPh>
    <rPh sb="9" eb="11">
      <t>サイバイ</t>
    </rPh>
    <rPh sb="13" eb="15">
      <t>イガイ</t>
    </rPh>
    <rPh sb="17" eb="18">
      <t>オコナ</t>
    </rPh>
    <phoneticPr fontId="1"/>
  </si>
  <si>
    <t>　（イ）-②生産性ないし収量が低いほ場で取り組む。</t>
    <rPh sb="6" eb="9">
      <t>セイサンセイ</t>
    </rPh>
    <rPh sb="12" eb="14">
      <t>シュウリョウ</t>
    </rPh>
    <rPh sb="15" eb="16">
      <t>ヒク</t>
    </rPh>
    <rPh sb="18" eb="19">
      <t>バ</t>
    </rPh>
    <rPh sb="20" eb="21">
      <t>ト</t>
    </rPh>
    <rPh sb="22" eb="23">
      <t>ク</t>
    </rPh>
    <phoneticPr fontId="1"/>
  </si>
  <si>
    <t>　（ウ）その他</t>
    <rPh sb="6" eb="7">
      <t>タ</t>
    </rPh>
    <phoneticPr fontId="1"/>
  </si>
  <si>
    <t>　　　　　（具体的内容：)</t>
    <phoneticPr fontId="1"/>
  </si>
  <si>
    <t>※該当する項目にチェックを付すこと。</t>
    <rPh sb="1" eb="3">
      <t>ガイトウ</t>
    </rPh>
    <rPh sb="5" eb="7">
      <t>コウモク</t>
    </rPh>
    <rPh sb="13" eb="14">
      <t>フ</t>
    </rPh>
    <phoneticPr fontId="1"/>
  </si>
  <si>
    <t>２　区分管理を行うほ場の所在・地番と面積</t>
    <rPh sb="2" eb="4">
      <t>クブン</t>
    </rPh>
    <rPh sb="4" eb="6">
      <t>カンリ</t>
    </rPh>
    <rPh sb="7" eb="8">
      <t>オコナ</t>
    </rPh>
    <rPh sb="10" eb="11">
      <t>バ</t>
    </rPh>
    <rPh sb="12" eb="14">
      <t>ショザイ</t>
    </rPh>
    <rPh sb="15" eb="17">
      <t>チバン</t>
    </rPh>
    <rPh sb="18" eb="20">
      <t>メンセキ</t>
    </rPh>
    <phoneticPr fontId="1"/>
  </si>
  <si>
    <t>所在・地番</t>
    <rPh sb="0" eb="2">
      <t>ショザイ</t>
    </rPh>
    <rPh sb="3" eb="5">
      <t>チバン</t>
    </rPh>
    <phoneticPr fontId="1"/>
  </si>
  <si>
    <t>面積（㎡）</t>
    <rPh sb="0" eb="2">
      <t>メンセキ</t>
    </rPh>
    <phoneticPr fontId="1"/>
  </si>
  <si>
    <t>別紙のとおり</t>
    <rPh sb="0" eb="2">
      <t>ベッシ</t>
    </rPh>
    <phoneticPr fontId="1"/>
  </si>
  <si>
    <t>　八代市農業再生協議会会長</t>
    <rPh sb="1" eb="4">
      <t>ヤ</t>
    </rPh>
    <rPh sb="4" eb="11">
      <t>ノウギョウサイセイキョウギカイ</t>
    </rPh>
    <rPh sb="11" eb="12">
      <t>カイ</t>
    </rPh>
    <rPh sb="12" eb="1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</si>
</sst>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 gggee&quot;年&quot;mm&quot;月&quot;\ dd&quot;日&quot;"/>
    <numFmt numFmtId="177" formatCode="000\ 000\ 000\ 0000"/>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14"/>
      <name val="ＭＳ Ｐ明朝"/>
      <family val="1"/>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明朝"/>
      <family val="1"/>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6" fillId="0" borderId="0"/>
  </cellStyleXfs>
  <cellXfs count="9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center" vertical="center"/>
    </xf>
    <xf numFmtId="0" fontId="2" fillId="0" borderId="0" xfId="0" applyFont="1" applyAlignment="1">
      <alignment vertical="top"/>
    </xf>
    <xf numFmtId="0" fontId="2" fillId="0" borderId="1"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Alignment="1">
      <alignment vertical="center"/>
    </xf>
    <xf numFmtId="0" fontId="2" fillId="0" borderId="10" xfId="0" applyFont="1" applyBorder="1" applyAlignment="1">
      <alignment vertical="center"/>
    </xf>
    <xf numFmtId="0" fontId="0" fillId="0" borderId="6" xfId="0" applyFill="1" applyBorder="1" applyAlignment="1">
      <alignment vertical="center" shrinkToFit="1"/>
    </xf>
    <xf numFmtId="177" fontId="0" fillId="0" borderId="6" xfId="0" applyNumberFormat="1" applyFill="1" applyBorder="1" applyAlignment="1">
      <alignment horizontal="center" vertical="center" shrinkToFit="1"/>
    </xf>
    <xf numFmtId="0" fontId="0" fillId="0" borderId="6" xfId="0" applyFill="1" applyBorder="1" applyAlignment="1">
      <alignment horizontal="center" vertical="center" shrinkToFit="1"/>
    </xf>
    <xf numFmtId="0" fontId="0" fillId="0" borderId="6" xfId="0" applyFill="1" applyBorder="1" applyAlignment="1">
      <alignment horizontal="center" vertical="center"/>
    </xf>
    <xf numFmtId="38" fontId="0" fillId="0" borderId="6" xfId="1" applyFont="1" applyFill="1" applyBorder="1">
      <alignment vertical="center"/>
    </xf>
    <xf numFmtId="0" fontId="2" fillId="0" borderId="0" xfId="0" applyFont="1" applyFill="1" applyAlignment="1">
      <alignment vertical="center"/>
    </xf>
    <xf numFmtId="177"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10" xfId="0" applyFont="1" applyFill="1" applyBorder="1" applyAlignment="1">
      <alignment vertical="center"/>
    </xf>
    <xf numFmtId="0" fontId="2" fillId="0" borderId="0" xfId="0" applyFont="1" applyFill="1" applyAlignment="1">
      <alignment horizontal="right" vertical="center"/>
    </xf>
    <xf numFmtId="0" fontId="2" fillId="0" borderId="10" xfId="0" applyFont="1" applyFill="1" applyBorder="1" applyAlignment="1">
      <alignment horizontal="centerContinuous"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Continuous" vertical="center"/>
    </xf>
    <xf numFmtId="0" fontId="2" fillId="0" borderId="12" xfId="0" applyFont="1" applyFill="1" applyBorder="1" applyAlignment="1">
      <alignment horizontal="centerContinuous"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lignment vertical="center"/>
    </xf>
    <xf numFmtId="177"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0" fillId="0" borderId="6" xfId="0" applyFill="1" applyBorder="1">
      <alignment vertical="center"/>
    </xf>
    <xf numFmtId="0" fontId="0" fillId="0" borderId="0" xfId="0" applyFill="1">
      <alignment vertical="center"/>
    </xf>
    <xf numFmtId="177" fontId="0" fillId="0" borderId="6" xfId="0" applyNumberFormat="1" applyFill="1" applyBorder="1" applyAlignment="1">
      <alignment horizontal="center" vertical="center"/>
    </xf>
    <xf numFmtId="177" fontId="0" fillId="0" borderId="0" xfId="0" applyNumberFormat="1" applyFill="1" applyAlignment="1">
      <alignment horizontal="center" vertical="center"/>
    </xf>
    <xf numFmtId="0" fontId="2" fillId="2" borderId="10" xfId="0" applyFont="1" applyFill="1" applyBorder="1" applyAlignment="1">
      <alignment horizontal="center" vertical="center"/>
    </xf>
    <xf numFmtId="0" fontId="2" fillId="2" borderId="0" xfId="0" applyFont="1" applyFill="1">
      <alignment vertical="center"/>
    </xf>
    <xf numFmtId="0" fontId="2" fillId="0" borderId="0" xfId="2" applyFont="1" applyAlignment="1">
      <alignment vertical="center"/>
    </xf>
    <xf numFmtId="0" fontId="7" fillId="0" borderId="0" xfId="2" applyFont="1" applyAlignment="1">
      <alignment vertical="center"/>
    </xf>
    <xf numFmtId="0" fontId="2" fillId="0" borderId="0" xfId="2" applyFont="1" applyAlignment="1">
      <alignment horizontal="left" vertical="center"/>
    </xf>
    <xf numFmtId="0" fontId="2" fillId="0" borderId="6" xfId="2" applyFont="1" applyBorder="1" applyAlignment="1">
      <alignment horizontal="center" vertical="center"/>
    </xf>
    <xf numFmtId="0" fontId="2" fillId="0" borderId="12" xfId="2" applyFont="1" applyBorder="1" applyAlignment="1">
      <alignment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0" xfId="2" applyFont="1" applyBorder="1" applyAlignment="1">
      <alignment vertical="center"/>
    </xf>
    <xf numFmtId="0" fontId="2" fillId="0" borderId="15" xfId="2" applyFont="1" applyBorder="1" applyAlignment="1">
      <alignment vertical="center"/>
    </xf>
    <xf numFmtId="0" fontId="2" fillId="0" borderId="10" xfId="2" applyFont="1" applyBorder="1" applyAlignment="1">
      <alignment vertical="center"/>
    </xf>
    <xf numFmtId="0" fontId="2" fillId="0" borderId="7" xfId="2" applyFont="1" applyBorder="1" applyAlignment="1">
      <alignment horizontal="center" vertical="center"/>
    </xf>
    <xf numFmtId="0" fontId="2" fillId="0" borderId="16" xfId="2" applyFont="1" applyBorder="1" applyAlignment="1">
      <alignment vertical="center"/>
    </xf>
    <xf numFmtId="0" fontId="2" fillId="0" borderId="11" xfId="2" applyFont="1" applyBorder="1" applyAlignment="1">
      <alignment horizontal="center" vertical="center"/>
    </xf>
    <xf numFmtId="0" fontId="2" fillId="0" borderId="4" xfId="2" applyFont="1" applyBorder="1" applyAlignment="1">
      <alignment horizontal="center" vertical="center"/>
    </xf>
    <xf numFmtId="0" fontId="2" fillId="0" borderId="17" xfId="2" applyFont="1" applyBorder="1" applyAlignment="1">
      <alignment vertical="center"/>
    </xf>
    <xf numFmtId="0" fontId="2" fillId="0" borderId="14" xfId="2" applyFont="1" applyBorder="1" applyAlignment="1">
      <alignment horizontal="center" vertical="center"/>
    </xf>
    <xf numFmtId="3" fontId="2" fillId="0" borderId="14" xfId="2" applyNumberFormat="1" applyFont="1" applyBorder="1" applyAlignment="1">
      <alignment vertical="center"/>
    </xf>
    <xf numFmtId="0" fontId="2" fillId="0" borderId="5" xfId="2"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176" fontId="2" fillId="0" borderId="0" xfId="0" applyNumberFormat="1" applyFont="1" applyFill="1" applyAlignment="1">
      <alignment horizontal="center" vertical="center"/>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NumberFormat="1" applyFont="1" applyFill="1" applyAlignment="1">
      <alignment horizontal="center" vertical="center"/>
    </xf>
    <xf numFmtId="0" fontId="2" fillId="0" borderId="0" xfId="0" applyFont="1" applyFill="1" applyAlignment="1">
      <alignment horizontal="center" vertical="center" wrapText="1"/>
    </xf>
    <xf numFmtId="176" fontId="2" fillId="2" borderId="0" xfId="0" applyNumberFormat="1" applyFont="1" applyFill="1" applyAlignment="1">
      <alignment horizontal="center" vertical="center"/>
    </xf>
    <xf numFmtId="0" fontId="2" fillId="0" borderId="0" xfId="0" applyFont="1" applyFill="1" applyAlignment="1">
      <alignment horizontal="left" vertical="center" wrapText="1"/>
    </xf>
    <xf numFmtId="0" fontId="2" fillId="2" borderId="10" xfId="0" applyFont="1" applyFill="1" applyBorder="1" applyAlignment="1">
      <alignment horizontal="center" vertical="center"/>
    </xf>
    <xf numFmtId="0" fontId="2" fillId="0" borderId="0" xfId="2" applyFont="1" applyAlignment="1">
      <alignment horizontal="center" vertical="center"/>
    </xf>
    <xf numFmtId="0" fontId="2" fillId="0" borderId="7"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12" xfId="2" applyFont="1" applyBorder="1" applyAlignment="1">
      <alignment horizontal="center" vertical="center"/>
    </xf>
    <xf numFmtId="0" fontId="2" fillId="0" borderId="14" xfId="2" applyFont="1" applyBorder="1" applyAlignment="1">
      <alignment horizontal="center" vertical="center"/>
    </xf>
    <xf numFmtId="178" fontId="2" fillId="0" borderId="0" xfId="2" applyNumberFormat="1" applyFont="1" applyAlignment="1">
      <alignment horizontal="left" vertical="center"/>
    </xf>
    <xf numFmtId="178" fontId="2" fillId="0" borderId="0" xfId="2" applyNumberFormat="1" applyFont="1" applyAlignment="1">
      <alignment horizontal="center" vertical="center"/>
    </xf>
    <xf numFmtId="0" fontId="3" fillId="0" borderId="0" xfId="2" applyFont="1" applyAlignment="1">
      <alignment horizontal="center" vertical="center"/>
    </xf>
    <xf numFmtId="0" fontId="2" fillId="0" borderId="0" xfId="2" applyFont="1" applyAlignment="1">
      <alignment horizontal="left" vertical="center" wrapText="1"/>
    </xf>
    <xf numFmtId="178" fontId="2" fillId="0" borderId="0" xfId="2" applyNumberFormat="1" applyFont="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22</xdr:row>
          <xdr:rowOff>161925</xdr:rowOff>
        </xdr:from>
        <xdr:to>
          <xdr:col>1</xdr:col>
          <xdr:colOff>438150</xdr:colOff>
          <xdr:row>24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266700</xdr:rowOff>
        </xdr:from>
        <xdr:to>
          <xdr:col>1</xdr:col>
          <xdr:colOff>438150</xdr:colOff>
          <xdr:row>25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161925</xdr:rowOff>
        </xdr:from>
        <xdr:to>
          <xdr:col>1</xdr:col>
          <xdr:colOff>438150</xdr:colOff>
          <xdr:row>29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28</xdr:row>
          <xdr:rowOff>266700</xdr:rowOff>
        </xdr:from>
        <xdr:to>
          <xdr:col>1</xdr:col>
          <xdr:colOff>438150</xdr:colOff>
          <xdr:row>30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9525</xdr:rowOff>
        </xdr:from>
        <xdr:to>
          <xdr:col>1</xdr:col>
          <xdr:colOff>438150</xdr:colOff>
          <xdr:row>31</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28575</xdr:rowOff>
        </xdr:from>
        <xdr:to>
          <xdr:col>1</xdr:col>
          <xdr:colOff>438150</xdr:colOff>
          <xdr:row>32</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2:B3" totalsRowShown="0">
  <autoFilter ref="A2:B3" xr:uid="{00000000-0009-0000-0100-000001000000}"/>
  <tableColumns count="2">
    <tableColumn id="1" xr3:uid="{00000000-0010-0000-0000-000001000000}" name="地域協議会名称"/>
    <tableColumn id="2" xr3:uid="{00000000-0010-0000-0000-000002000000}" name="地域単収"/>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workbookViewId="0">
      <selection activeCell="B4" sqref="B4"/>
    </sheetView>
  </sheetViews>
  <sheetFormatPr defaultRowHeight="13.5" x14ac:dyDescent="0.15"/>
  <cols>
    <col min="1" max="1" width="28.75" bestFit="1" customWidth="1"/>
    <col min="2" max="2" width="10.75" customWidth="1"/>
  </cols>
  <sheetData>
    <row r="1" spans="1:2" x14ac:dyDescent="0.15">
      <c r="B1" t="s">
        <v>75</v>
      </c>
    </row>
    <row r="2" spans="1:2" x14ac:dyDescent="0.15">
      <c r="A2" t="s">
        <v>58</v>
      </c>
      <c r="B2" t="s">
        <v>64</v>
      </c>
    </row>
    <row r="3" spans="1:2" x14ac:dyDescent="0.15">
      <c r="A3" t="s">
        <v>59</v>
      </c>
      <c r="B3">
        <v>519</v>
      </c>
    </row>
  </sheetData>
  <phoneticPr fontId="4"/>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view="pageBreakPreview" zoomScale="85" zoomScaleNormal="85" zoomScaleSheetLayoutView="85" workbookViewId="0">
      <selection activeCell="B3" sqref="B3"/>
    </sheetView>
  </sheetViews>
  <sheetFormatPr defaultColWidth="9" defaultRowHeight="13.5" x14ac:dyDescent="0.15"/>
  <cols>
    <col min="1" max="1" width="10.75" style="1" customWidth="1"/>
    <col min="2" max="7" width="11.875" style="1" customWidth="1"/>
    <col min="8" max="10" width="16.375" style="1" customWidth="1"/>
    <col min="11" max="12" width="13.25" style="1" customWidth="1"/>
    <col min="13" max="16384" width="9" style="1"/>
  </cols>
  <sheetData>
    <row r="1" spans="1:12" ht="15" customHeight="1" x14ac:dyDescent="0.15">
      <c r="A1" s="1" t="s">
        <v>28</v>
      </c>
    </row>
    <row r="2" spans="1:12" ht="15" customHeight="1" x14ac:dyDescent="0.15">
      <c r="K2" s="74">
        <v>44713</v>
      </c>
      <c r="L2" s="74"/>
    </row>
    <row r="3" spans="1:12" ht="15" customHeight="1" x14ac:dyDescent="0.15">
      <c r="A3" s="1" t="s">
        <v>103</v>
      </c>
    </row>
    <row r="4" spans="1:12" ht="15" customHeight="1" x14ac:dyDescent="0.15">
      <c r="A4" s="1" t="s">
        <v>51</v>
      </c>
      <c r="D4" s="1" t="s">
        <v>50</v>
      </c>
    </row>
    <row r="5" spans="1:12" ht="15" customHeight="1" x14ac:dyDescent="0.15"/>
    <row r="6" spans="1:12" ht="15" customHeight="1" x14ac:dyDescent="0.15"/>
    <row r="7" spans="1:12" ht="15" customHeight="1" x14ac:dyDescent="0.15"/>
    <row r="8" spans="1:12" ht="15" customHeight="1" x14ac:dyDescent="0.15"/>
    <row r="9" spans="1:12" ht="15" customHeight="1" x14ac:dyDescent="0.15">
      <c r="I9" s="1" t="s">
        <v>40</v>
      </c>
      <c r="J9" s="18"/>
    </row>
    <row r="10" spans="1:12" ht="15" customHeight="1" x14ac:dyDescent="0.15">
      <c r="I10" s="1" t="s">
        <v>34</v>
      </c>
      <c r="J10" s="18"/>
      <c r="K10" s="18"/>
      <c r="L10" s="18"/>
    </row>
    <row r="11" spans="1:12" ht="15" customHeight="1" x14ac:dyDescent="0.15">
      <c r="I11" s="1" t="s">
        <v>35</v>
      </c>
      <c r="J11" s="18"/>
      <c r="K11" s="18"/>
      <c r="L11" s="18"/>
    </row>
    <row r="12" spans="1:12" ht="15" customHeight="1" x14ac:dyDescent="0.15">
      <c r="I12" s="1" t="s">
        <v>36</v>
      </c>
      <c r="J12" s="18"/>
      <c r="K12" s="18"/>
      <c r="L12" s="18"/>
    </row>
    <row r="13" spans="1:12" ht="15" customHeight="1" x14ac:dyDescent="0.15"/>
    <row r="14" spans="1:12" ht="15" customHeight="1" x14ac:dyDescent="0.15"/>
    <row r="15" spans="1:12" ht="21" customHeight="1" x14ac:dyDescent="0.15">
      <c r="A15" s="77" t="str">
        <f>DBCS(TEXT(K2,"ggge")&amp;"年産新規需要米出荷契約数量等農業者別一覧表")</f>
        <v>令和４年産新規需要米出荷契約数量等農業者別一覧表</v>
      </c>
      <c r="B15" s="77"/>
      <c r="C15" s="77"/>
      <c r="D15" s="77"/>
      <c r="E15" s="77"/>
      <c r="F15" s="77"/>
      <c r="G15" s="77"/>
      <c r="H15" s="77"/>
      <c r="I15" s="77"/>
      <c r="J15" s="77"/>
      <c r="K15" s="77"/>
      <c r="L15" s="77"/>
    </row>
    <row r="16" spans="1:12" ht="15" customHeight="1" x14ac:dyDescent="0.15"/>
    <row r="17" spans="1:13" ht="16.5" customHeight="1" x14ac:dyDescent="0.15">
      <c r="A17" s="78" t="s">
        <v>46</v>
      </c>
      <c r="B17" s="78"/>
      <c r="C17" s="78"/>
      <c r="D17" s="78"/>
      <c r="E17" s="78"/>
      <c r="F17" s="78"/>
      <c r="G17" s="78"/>
      <c r="H17" s="78"/>
      <c r="I17" s="78"/>
      <c r="J17" s="78"/>
      <c r="K17" s="78"/>
      <c r="L17" s="78"/>
    </row>
    <row r="18" spans="1:13" ht="16.5" customHeight="1" x14ac:dyDescent="0.15">
      <c r="A18" s="78"/>
      <c r="B18" s="78"/>
      <c r="C18" s="78"/>
      <c r="D18" s="78"/>
      <c r="E18" s="78"/>
      <c r="F18" s="78"/>
      <c r="G18" s="78"/>
      <c r="H18" s="78"/>
      <c r="I18" s="78"/>
      <c r="J18" s="78"/>
      <c r="K18" s="78"/>
      <c r="L18" s="78"/>
    </row>
    <row r="19" spans="1:13" ht="6.75" customHeight="1" x14ac:dyDescent="0.15"/>
    <row r="20" spans="1:13" ht="15" customHeight="1" x14ac:dyDescent="0.15">
      <c r="A20" s="79" t="s">
        <v>0</v>
      </c>
      <c r="B20" s="79"/>
      <c r="C20" s="79"/>
      <c r="D20" s="79"/>
      <c r="E20" s="79"/>
      <c r="F20" s="79"/>
      <c r="G20" s="79"/>
      <c r="H20" s="79"/>
      <c r="I20" s="79"/>
      <c r="J20" s="79"/>
      <c r="K20" s="79"/>
      <c r="L20" s="79"/>
    </row>
    <row r="21" spans="1:13" ht="7.5" customHeight="1" x14ac:dyDescent="0.15"/>
    <row r="22" spans="1:13" ht="18" customHeight="1" x14ac:dyDescent="0.15">
      <c r="A22" s="19" t="s">
        <v>52</v>
      </c>
      <c r="B22" s="19"/>
      <c r="C22" s="82"/>
      <c r="D22" s="82"/>
      <c r="E22" s="82"/>
      <c r="F22" s="19" t="s">
        <v>53</v>
      </c>
      <c r="G22" s="19"/>
      <c r="H22" s="19"/>
      <c r="I22" s="19"/>
      <c r="J22" s="19"/>
      <c r="K22" s="19"/>
      <c r="L22" s="17"/>
    </row>
    <row r="23" spans="1:13" ht="11.25" customHeight="1" x14ac:dyDescent="0.15"/>
    <row r="24" spans="1:13" ht="18" customHeight="1" x14ac:dyDescent="0.15">
      <c r="A24" s="20" t="s">
        <v>25</v>
      </c>
      <c r="B24" s="81"/>
      <c r="C24" s="81"/>
      <c r="D24" s="20" t="s">
        <v>57</v>
      </c>
      <c r="E24" s="20"/>
      <c r="F24" s="20"/>
      <c r="G24" s="20"/>
      <c r="H24" s="20"/>
      <c r="I24" s="20"/>
      <c r="J24" s="20"/>
      <c r="K24" s="20"/>
      <c r="L24" s="17"/>
    </row>
    <row r="25" spans="1:13" ht="18" customHeight="1" x14ac:dyDescent="0.15">
      <c r="A25" s="69" t="s">
        <v>1</v>
      </c>
      <c r="B25" s="72" t="s">
        <v>10</v>
      </c>
      <c r="C25" s="73"/>
      <c r="D25" s="73"/>
      <c r="E25" s="80" t="s">
        <v>3</v>
      </c>
      <c r="F25" s="80" t="s">
        <v>4</v>
      </c>
      <c r="G25" s="80" t="s">
        <v>18</v>
      </c>
      <c r="H25" s="72" t="s">
        <v>23</v>
      </c>
      <c r="I25" s="73"/>
      <c r="J25" s="73"/>
      <c r="K25" s="73"/>
      <c r="L25" s="75" t="s">
        <v>26</v>
      </c>
      <c r="M25" s="75" t="s">
        <v>47</v>
      </c>
    </row>
    <row r="26" spans="1:13" ht="18" customHeight="1" x14ac:dyDescent="0.15">
      <c r="A26" s="70"/>
      <c r="B26" s="69" t="s">
        <v>12</v>
      </c>
      <c r="C26" s="69" t="s">
        <v>37</v>
      </c>
      <c r="D26" s="69" t="s">
        <v>2</v>
      </c>
      <c r="E26" s="71"/>
      <c r="F26" s="71"/>
      <c r="G26" s="71"/>
      <c r="H26" s="69" t="s">
        <v>13</v>
      </c>
      <c r="I26" s="69" t="s">
        <v>24</v>
      </c>
      <c r="J26" s="69" t="s">
        <v>6</v>
      </c>
      <c r="K26" s="80" t="s">
        <v>5</v>
      </c>
      <c r="L26" s="76"/>
      <c r="M26" s="76"/>
    </row>
    <row r="27" spans="1:13" ht="18" customHeight="1" x14ac:dyDescent="0.15">
      <c r="A27" s="70"/>
      <c r="B27" s="70"/>
      <c r="C27" s="70"/>
      <c r="D27" s="70"/>
      <c r="E27" s="71"/>
      <c r="F27" s="71"/>
      <c r="G27" s="71"/>
      <c r="H27" s="70"/>
      <c r="I27" s="71"/>
      <c r="J27" s="70"/>
      <c r="K27" s="71"/>
      <c r="L27" s="76"/>
      <c r="M27" s="76"/>
    </row>
    <row r="28" spans="1:13" ht="18" customHeight="1" x14ac:dyDescent="0.15">
      <c r="A28" s="70"/>
      <c r="B28" s="70"/>
      <c r="C28" s="70"/>
      <c r="D28" s="70"/>
      <c r="E28" s="71"/>
      <c r="F28" s="71"/>
      <c r="G28" s="71"/>
      <c r="H28" s="14" t="s">
        <v>7</v>
      </c>
      <c r="I28" s="14" t="s">
        <v>8</v>
      </c>
      <c r="J28" s="14" t="s">
        <v>9</v>
      </c>
      <c r="K28" s="2"/>
      <c r="L28" s="76"/>
      <c r="M28" s="76"/>
    </row>
    <row r="29" spans="1:13" ht="18" customHeight="1" x14ac:dyDescent="0.15">
      <c r="A29" s="3" t="s">
        <v>14</v>
      </c>
      <c r="B29" s="4"/>
      <c r="C29" s="4"/>
      <c r="D29" s="3" t="s">
        <v>15</v>
      </c>
      <c r="E29" s="3" t="s">
        <v>16</v>
      </c>
      <c r="F29" s="3" t="s">
        <v>17</v>
      </c>
      <c r="G29" s="3" t="s">
        <v>19</v>
      </c>
      <c r="H29" s="4"/>
      <c r="I29" s="3" t="s">
        <v>20</v>
      </c>
      <c r="J29" s="4"/>
      <c r="K29" s="3" t="s">
        <v>21</v>
      </c>
      <c r="L29" s="5" t="s">
        <v>27</v>
      </c>
      <c r="M29" s="5" t="s">
        <v>48</v>
      </c>
    </row>
    <row r="30" spans="1:13" ht="24" customHeight="1" x14ac:dyDescent="0.15">
      <c r="A30" s="15"/>
      <c r="B30" s="15"/>
      <c r="C30" s="15"/>
      <c r="D30" s="15"/>
      <c r="E30" s="15"/>
      <c r="F30" s="15"/>
      <c r="G30" s="15"/>
      <c r="H30" s="15"/>
      <c r="I30" s="15"/>
      <c r="J30" s="6"/>
      <c r="K30" s="7"/>
      <c r="L30" s="7"/>
      <c r="M30" s="7"/>
    </row>
    <row r="31" spans="1:13" ht="24" customHeight="1" x14ac:dyDescent="0.15">
      <c r="A31" s="15"/>
      <c r="B31" s="15"/>
      <c r="C31" s="15"/>
      <c r="D31" s="15"/>
      <c r="E31" s="15"/>
      <c r="F31" s="15"/>
      <c r="G31" s="15"/>
      <c r="H31" s="15"/>
      <c r="I31" s="15"/>
      <c r="J31" s="6"/>
      <c r="K31" s="7"/>
      <c r="L31" s="7"/>
      <c r="M31" s="7"/>
    </row>
    <row r="32" spans="1:13" ht="24" customHeight="1" x14ac:dyDescent="0.15">
      <c r="A32" s="15"/>
      <c r="B32" s="15"/>
      <c r="C32" s="15"/>
      <c r="D32" s="15"/>
      <c r="E32" s="15"/>
      <c r="F32" s="15"/>
      <c r="G32" s="15"/>
      <c r="H32" s="15"/>
      <c r="I32" s="15"/>
      <c r="J32" s="6"/>
      <c r="K32" s="7"/>
      <c r="L32" s="7"/>
      <c r="M32" s="7"/>
    </row>
    <row r="33" spans="1:13" ht="24" customHeight="1" thickBot="1" x14ac:dyDescent="0.2">
      <c r="A33" s="16"/>
      <c r="B33" s="16"/>
      <c r="C33" s="16"/>
      <c r="D33" s="16"/>
      <c r="E33" s="16"/>
      <c r="F33" s="16"/>
      <c r="G33" s="16"/>
      <c r="H33" s="16"/>
      <c r="I33" s="16"/>
      <c r="J33" s="9"/>
      <c r="K33" s="10"/>
      <c r="L33" s="10"/>
      <c r="M33" s="10"/>
    </row>
    <row r="34" spans="1:13" ht="24" customHeight="1" thickTop="1" x14ac:dyDescent="0.15">
      <c r="A34" s="11" t="s">
        <v>11</v>
      </c>
      <c r="B34" s="11" t="s">
        <v>22</v>
      </c>
      <c r="C34" s="11" t="s">
        <v>22</v>
      </c>
      <c r="D34" s="11" t="s">
        <v>22</v>
      </c>
      <c r="E34" s="11" t="s">
        <v>22</v>
      </c>
      <c r="F34" s="11" t="s">
        <v>22</v>
      </c>
      <c r="G34" s="11" t="s">
        <v>22</v>
      </c>
      <c r="H34" s="11"/>
      <c r="I34" s="11" t="s">
        <v>22</v>
      </c>
      <c r="J34" s="12"/>
      <c r="K34" s="13" t="s">
        <v>22</v>
      </c>
      <c r="L34" s="13"/>
      <c r="M34" s="13"/>
    </row>
    <row r="35" spans="1:13" ht="6.75" customHeight="1" x14ac:dyDescent="0.15"/>
    <row r="36" spans="1:13" ht="15" customHeight="1" x14ac:dyDescent="0.15">
      <c r="A36" s="1" t="s">
        <v>44</v>
      </c>
      <c r="B36" s="8"/>
      <c r="C36" s="8"/>
      <c r="D36" s="8"/>
      <c r="E36" s="8"/>
      <c r="F36" s="8"/>
      <c r="G36" s="8"/>
      <c r="H36" s="8"/>
      <c r="I36" s="8"/>
      <c r="J36" s="8"/>
      <c r="K36" s="8"/>
      <c r="L36" s="8"/>
    </row>
    <row r="37" spans="1:13" x14ac:dyDescent="0.15">
      <c r="A37" s="1" t="s">
        <v>38</v>
      </c>
      <c r="B37" s="8"/>
      <c r="C37" s="8"/>
      <c r="D37" s="8"/>
      <c r="E37" s="8"/>
      <c r="F37" s="8"/>
      <c r="G37" s="8"/>
      <c r="H37" s="8"/>
      <c r="I37" s="8"/>
      <c r="J37" s="8"/>
      <c r="K37" s="8"/>
      <c r="L37" s="8"/>
    </row>
    <row r="38" spans="1:13" x14ac:dyDescent="0.15">
      <c r="A38" s="1" t="s">
        <v>39</v>
      </c>
      <c r="B38" s="8"/>
      <c r="C38" s="8"/>
      <c r="D38" s="8"/>
      <c r="E38" s="8"/>
      <c r="F38" s="8"/>
      <c r="G38" s="8"/>
      <c r="H38" s="8"/>
      <c r="I38" s="8"/>
      <c r="J38" s="8"/>
      <c r="K38" s="8"/>
      <c r="L38" s="8"/>
    </row>
    <row r="39" spans="1:13" x14ac:dyDescent="0.15">
      <c r="A39" s="1" t="s">
        <v>29</v>
      </c>
    </row>
    <row r="40" spans="1:13" x14ac:dyDescent="0.15">
      <c r="A40" s="1" t="s">
        <v>30</v>
      </c>
    </row>
    <row r="41" spans="1:13" x14ac:dyDescent="0.15">
      <c r="A41" s="1" t="s">
        <v>42</v>
      </c>
    </row>
    <row r="42" spans="1:13" x14ac:dyDescent="0.15">
      <c r="A42" s="1" t="s">
        <v>43</v>
      </c>
    </row>
    <row r="43" spans="1:13" x14ac:dyDescent="0.15">
      <c r="A43" s="1" t="s">
        <v>45</v>
      </c>
    </row>
    <row r="44" spans="1:13" x14ac:dyDescent="0.15">
      <c r="A44" s="1" t="s">
        <v>31</v>
      </c>
    </row>
    <row r="45" spans="1:13" x14ac:dyDescent="0.15">
      <c r="A45" s="1" t="s">
        <v>41</v>
      </c>
    </row>
    <row r="46" spans="1:13" x14ac:dyDescent="0.15">
      <c r="A46" s="1" t="s">
        <v>49</v>
      </c>
    </row>
    <row r="47" spans="1:13" x14ac:dyDescent="0.15">
      <c r="A47" s="1" t="s">
        <v>32</v>
      </c>
    </row>
    <row r="48" spans="1:13" x14ac:dyDescent="0.15">
      <c r="A48" s="1" t="s">
        <v>33</v>
      </c>
    </row>
  </sheetData>
  <mergeCells count="21">
    <mergeCell ref="K2:L2"/>
    <mergeCell ref="M25:M28"/>
    <mergeCell ref="A25:A28"/>
    <mergeCell ref="A15:L15"/>
    <mergeCell ref="A17:L18"/>
    <mergeCell ref="A20:L20"/>
    <mergeCell ref="E25:E28"/>
    <mergeCell ref="F25:F28"/>
    <mergeCell ref="D26:D28"/>
    <mergeCell ref="C26:C28"/>
    <mergeCell ref="B26:B28"/>
    <mergeCell ref="G25:G28"/>
    <mergeCell ref="K26:K27"/>
    <mergeCell ref="B24:C24"/>
    <mergeCell ref="C22:E22"/>
    <mergeCell ref="L25:L28"/>
    <mergeCell ref="H26:H27"/>
    <mergeCell ref="I26:I27"/>
    <mergeCell ref="J26:J27"/>
    <mergeCell ref="B25:D25"/>
    <mergeCell ref="H25:K25"/>
  </mergeCells>
  <phoneticPr fontId="1"/>
  <dataValidations count="1">
    <dataValidation type="list" allowBlank="1" showInputMessage="1" showErrorMessage="1" sqref="B24:C24" xr:uid="{00000000-0002-0000-0100-000000000000}">
      <formula1>"飼料用,米粉用,新市場開拓用"</formula1>
    </dataValidation>
  </dataValidations>
  <printOptions horizontalCentered="1"/>
  <pageMargins left="0.25" right="0.25" top="0.75" bottom="0.75" header="0.3" footer="0.3"/>
  <pageSetup paperSize="9" scale="70" orientation="landscape" r:id="rId1"/>
  <headerFooter differentFirst="1">
    <firstHeader xml:space="preserve">&amp;L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マスタ!$A$3:$A$3</xm:f>
          </x14:formula1>
          <xm:sqref>C22:E22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25"/>
  <sheetViews>
    <sheetView showGridLines="0" tabSelected="1" view="pageBreakPreview" zoomScaleNormal="100" zoomScaleSheetLayoutView="100" workbookViewId="0">
      <selection activeCell="J18" sqref="J18:K18"/>
    </sheetView>
  </sheetViews>
  <sheetFormatPr defaultColWidth="9" defaultRowHeight="13.5" x14ac:dyDescent="0.15"/>
  <cols>
    <col min="1" max="1" width="10.75" style="46" customWidth="1"/>
    <col min="2" max="2" width="18.375" style="46" bestFit="1" customWidth="1"/>
    <col min="3" max="3" width="16.625" style="46" customWidth="1"/>
    <col min="4" max="4" width="17.125" style="48" bestFit="1" customWidth="1"/>
    <col min="5" max="6" width="11.875" style="46" customWidth="1"/>
    <col min="7" max="7" width="5.25" style="46" bestFit="1" customWidth="1"/>
    <col min="8" max="8" width="14.25" style="46" customWidth="1"/>
    <col min="9" max="9" width="9.25" style="46" bestFit="1" customWidth="1"/>
    <col min="10" max="10" width="14.25" style="46" customWidth="1"/>
    <col min="11" max="11" width="9.875" style="46" customWidth="1"/>
    <col min="12" max="12" width="5.25" style="46" bestFit="1" customWidth="1"/>
    <col min="13" max="13" width="14.25" style="46" customWidth="1"/>
    <col min="14" max="16384" width="9" style="46"/>
  </cols>
  <sheetData>
    <row r="1" spans="1:13" s="18" customFormat="1" ht="15" customHeight="1" x14ac:dyDescent="0.15">
      <c r="A1" s="18" t="s">
        <v>28</v>
      </c>
    </row>
    <row r="2" spans="1:13" s="18" customFormat="1" ht="15" customHeight="1" x14ac:dyDescent="0.15">
      <c r="K2" s="85">
        <v>44713</v>
      </c>
      <c r="L2" s="85"/>
      <c r="M2" s="85"/>
    </row>
    <row r="3" spans="1:13" s="18" customFormat="1" ht="15" customHeight="1" x14ac:dyDescent="0.15">
      <c r="A3" s="26" t="str">
        <f>"　"&amp;$J$18&amp;"会長"</f>
        <v>　八代市農業再生協議会会長</v>
      </c>
    </row>
    <row r="4" spans="1:13" s="18" customFormat="1" ht="15" customHeight="1" x14ac:dyDescent="0.15">
      <c r="A4" s="18" t="s">
        <v>51</v>
      </c>
      <c r="C4" s="18" t="s">
        <v>50</v>
      </c>
    </row>
    <row r="5" spans="1:13" s="18" customFormat="1" ht="15" customHeight="1" x14ac:dyDescent="0.15"/>
    <row r="6" spans="1:13" s="18" customFormat="1" ht="15" customHeight="1" x14ac:dyDescent="0.15">
      <c r="I6" s="18" t="s">
        <v>40</v>
      </c>
    </row>
    <row r="7" spans="1:13" s="18" customFormat="1" ht="15" customHeight="1" x14ac:dyDescent="0.15">
      <c r="I7" s="18" t="s">
        <v>34</v>
      </c>
      <c r="J7" s="50" t="s">
        <v>54</v>
      </c>
    </row>
    <row r="8" spans="1:13" s="18" customFormat="1" ht="15" customHeight="1" x14ac:dyDescent="0.15">
      <c r="I8" s="18" t="s">
        <v>35</v>
      </c>
      <c r="J8" s="50" t="s">
        <v>55</v>
      </c>
    </row>
    <row r="9" spans="1:13" s="18" customFormat="1" ht="15" customHeight="1" x14ac:dyDescent="0.15"/>
    <row r="10" spans="1:13" s="18" customFormat="1" ht="15" customHeight="1" x14ac:dyDescent="0.15">
      <c r="I10" s="18" t="s">
        <v>36</v>
      </c>
      <c r="J10" s="50" t="s">
        <v>56</v>
      </c>
    </row>
    <row r="11" spans="1:13" s="18" customFormat="1" ht="15" customHeight="1" x14ac:dyDescent="0.15"/>
    <row r="12" spans="1:13" s="18" customFormat="1" ht="21" customHeight="1" x14ac:dyDescent="0.15">
      <c r="A12" s="83" t="str">
        <f>DBCS(TEXT(K2,"ggge")&amp;"年産新規需要米出荷契約数量等農業者別一覧表")</f>
        <v>令和４年産新規需要米出荷契約数量等農業者別一覧表</v>
      </c>
      <c r="B12" s="83"/>
      <c r="C12" s="83"/>
      <c r="D12" s="83"/>
      <c r="E12" s="83"/>
      <c r="F12" s="83"/>
      <c r="G12" s="83"/>
      <c r="H12" s="83"/>
      <c r="I12" s="83"/>
      <c r="J12" s="83"/>
      <c r="K12" s="83"/>
      <c r="L12" s="83"/>
    </row>
    <row r="13" spans="1:13" s="18" customFormat="1" ht="15" customHeight="1" x14ac:dyDescent="0.15"/>
    <row r="14" spans="1:13" s="18" customFormat="1" ht="16.5" customHeight="1" x14ac:dyDescent="0.15">
      <c r="A14" s="86" t="s">
        <v>46</v>
      </c>
      <c r="B14" s="86"/>
      <c r="C14" s="86"/>
      <c r="D14" s="86"/>
      <c r="E14" s="86"/>
      <c r="F14" s="86"/>
      <c r="G14" s="86"/>
      <c r="H14" s="86"/>
      <c r="I14" s="86"/>
      <c r="J14" s="86"/>
      <c r="K14" s="86"/>
      <c r="L14" s="86"/>
      <c r="M14" s="86"/>
    </row>
    <row r="15" spans="1:13" s="18" customFormat="1" ht="16.5" customHeight="1" x14ac:dyDescent="0.15">
      <c r="A15" s="86"/>
      <c r="B15" s="86"/>
      <c r="C15" s="86"/>
      <c r="D15" s="86"/>
      <c r="E15" s="86"/>
      <c r="F15" s="86"/>
      <c r="G15" s="86"/>
      <c r="H15" s="86"/>
      <c r="I15" s="86"/>
      <c r="J15" s="86"/>
      <c r="K15" s="86"/>
      <c r="L15" s="86"/>
      <c r="M15" s="86"/>
    </row>
    <row r="16" spans="1:13" s="18" customFormat="1" ht="15" customHeight="1" x14ac:dyDescent="0.15">
      <c r="A16" s="84" t="s">
        <v>0</v>
      </c>
      <c r="B16" s="84"/>
      <c r="C16" s="84"/>
      <c r="D16" s="84"/>
      <c r="E16" s="84"/>
      <c r="F16" s="84"/>
      <c r="G16" s="84"/>
      <c r="H16" s="84"/>
      <c r="I16" s="84"/>
      <c r="J16" s="84"/>
      <c r="K16" s="84"/>
      <c r="L16" s="84"/>
    </row>
    <row r="17" spans="1:13" s="18" customFormat="1" ht="18" customHeight="1" x14ac:dyDescent="0.15">
      <c r="D17" s="27"/>
      <c r="G17" s="26"/>
      <c r="H17" s="26"/>
      <c r="I17" s="26"/>
      <c r="J17" s="26"/>
      <c r="K17" s="26"/>
      <c r="L17" s="28"/>
    </row>
    <row r="18" spans="1:13" s="18" customFormat="1" ht="18" customHeight="1" x14ac:dyDescent="0.15">
      <c r="A18" s="29" t="s">
        <v>25</v>
      </c>
      <c r="B18" s="49" t="s">
        <v>60</v>
      </c>
      <c r="C18" s="29" t="s">
        <v>57</v>
      </c>
      <c r="D18" s="27"/>
      <c r="E18" s="29"/>
      <c r="F18" s="29"/>
      <c r="G18" s="29"/>
      <c r="I18" s="30" t="s">
        <v>52</v>
      </c>
      <c r="J18" s="87" t="s">
        <v>59</v>
      </c>
      <c r="K18" s="87"/>
      <c r="L18" s="31"/>
      <c r="M18" s="26" t="s">
        <v>53</v>
      </c>
    </row>
    <row r="19" spans="1:13" s="18" customFormat="1" ht="13.5" customHeight="1" x14ac:dyDescent="0.15">
      <c r="A19" s="32"/>
      <c r="B19" s="33" t="s">
        <v>10</v>
      </c>
      <c r="C19" s="34"/>
      <c r="D19" s="34"/>
      <c r="E19" s="35"/>
      <c r="F19" s="35"/>
      <c r="G19" s="35"/>
      <c r="H19" s="33" t="s">
        <v>23</v>
      </c>
      <c r="I19" s="34"/>
      <c r="J19" s="34"/>
      <c r="K19" s="34"/>
      <c r="L19" s="36"/>
      <c r="M19" s="36"/>
    </row>
    <row r="20" spans="1:13" s="18" customFormat="1" ht="54" x14ac:dyDescent="0.15">
      <c r="A20" s="37" t="s">
        <v>1</v>
      </c>
      <c r="B20" s="32" t="s">
        <v>68</v>
      </c>
      <c r="C20" s="32" t="s">
        <v>67</v>
      </c>
      <c r="D20" s="38" t="s">
        <v>2</v>
      </c>
      <c r="E20" s="39" t="s">
        <v>69</v>
      </c>
      <c r="F20" s="39" t="s">
        <v>4</v>
      </c>
      <c r="G20" s="39" t="s">
        <v>70</v>
      </c>
      <c r="H20" s="32" t="s">
        <v>74</v>
      </c>
      <c r="I20" s="32" t="s">
        <v>73</v>
      </c>
      <c r="J20" s="32" t="s">
        <v>66</v>
      </c>
      <c r="K20" s="35" t="s">
        <v>5</v>
      </c>
      <c r="L20" s="40" t="s">
        <v>71</v>
      </c>
      <c r="M20" s="40" t="s">
        <v>72</v>
      </c>
    </row>
    <row r="21" spans="1:13" s="18" customFormat="1" x14ac:dyDescent="0.15">
      <c r="A21" s="41" t="s">
        <v>14</v>
      </c>
      <c r="B21" s="42"/>
      <c r="C21" s="42"/>
      <c r="D21" s="43" t="s">
        <v>15</v>
      </c>
      <c r="E21" s="41" t="s">
        <v>16</v>
      </c>
      <c r="F21" s="41" t="s">
        <v>17</v>
      </c>
      <c r="G21" s="41" t="s">
        <v>19</v>
      </c>
      <c r="H21" s="42"/>
      <c r="I21" s="41" t="s">
        <v>20</v>
      </c>
      <c r="J21" s="42"/>
      <c r="K21" s="41" t="s">
        <v>21</v>
      </c>
      <c r="L21" s="44" t="s">
        <v>27</v>
      </c>
      <c r="M21" s="44" t="s">
        <v>48</v>
      </c>
    </row>
    <row r="22" spans="1:13" ht="20.100000000000001" customHeight="1" x14ac:dyDescent="0.15">
      <c r="A22" s="24">
        <f>ROW()-21</f>
        <v>1</v>
      </c>
      <c r="B22" s="21"/>
      <c r="C22" s="21"/>
      <c r="D22" s="22"/>
      <c r="E22" s="23"/>
      <c r="F22" s="23"/>
      <c r="G22" s="24" t="s">
        <v>61</v>
      </c>
      <c r="H22" s="25">
        <f>ROUNDUP(J22/1000*I22,)</f>
        <v>0</v>
      </c>
      <c r="I22" s="45">
        <f>INDEX(マスタ!A:B,MATCH($J$18,マスタ!A:A,0),2)</f>
        <v>519</v>
      </c>
      <c r="J22" s="25"/>
      <c r="K22" s="24" t="s">
        <v>63</v>
      </c>
      <c r="L22" s="24" t="s">
        <v>65</v>
      </c>
      <c r="M22" s="25"/>
    </row>
    <row r="23" spans="1:13" ht="20.100000000000001" customHeight="1" x14ac:dyDescent="0.15">
      <c r="A23" s="24">
        <f t="shared" ref="A23:A86" si="0">ROW()-21</f>
        <v>2</v>
      </c>
      <c r="B23" s="21"/>
      <c r="C23" s="21"/>
      <c r="D23" s="22"/>
      <c r="E23" s="23"/>
      <c r="F23" s="23"/>
      <c r="G23" s="24" t="s">
        <v>61</v>
      </c>
      <c r="H23" s="25">
        <f t="shared" ref="H23:H86" si="1">ROUNDUP(J23/1000*I23,)</f>
        <v>0</v>
      </c>
      <c r="I23" s="45">
        <f>INDEX(マスタ!A:B,MATCH($J$18,マスタ!A:A,0),2)</f>
        <v>519</v>
      </c>
      <c r="J23" s="25"/>
      <c r="K23" s="24" t="s">
        <v>63</v>
      </c>
      <c r="L23" s="24" t="s">
        <v>65</v>
      </c>
      <c r="M23" s="25"/>
    </row>
    <row r="24" spans="1:13" ht="20.100000000000001" customHeight="1" x14ac:dyDescent="0.15">
      <c r="A24" s="24">
        <f t="shared" si="0"/>
        <v>3</v>
      </c>
      <c r="B24" s="21"/>
      <c r="C24" s="21"/>
      <c r="D24" s="22"/>
      <c r="E24" s="23"/>
      <c r="F24" s="23"/>
      <c r="G24" s="24" t="s">
        <v>61</v>
      </c>
      <c r="H24" s="25">
        <f t="shared" si="1"/>
        <v>0</v>
      </c>
      <c r="I24" s="45">
        <f>INDEX(マスタ!A:B,MATCH($J$18,マスタ!A:A,0),2)</f>
        <v>519</v>
      </c>
      <c r="J24" s="25"/>
      <c r="K24" s="24" t="s">
        <v>63</v>
      </c>
      <c r="L24" s="24" t="s">
        <v>65</v>
      </c>
      <c r="M24" s="25"/>
    </row>
    <row r="25" spans="1:13" ht="20.100000000000001" customHeight="1" x14ac:dyDescent="0.15">
      <c r="A25" s="24">
        <f t="shared" si="0"/>
        <v>4</v>
      </c>
      <c r="B25" s="21"/>
      <c r="C25" s="21"/>
      <c r="D25" s="22"/>
      <c r="E25" s="23"/>
      <c r="F25" s="23"/>
      <c r="G25" s="24" t="s">
        <v>61</v>
      </c>
      <c r="H25" s="25">
        <f t="shared" si="1"/>
        <v>0</v>
      </c>
      <c r="I25" s="45">
        <f>INDEX(マスタ!A:B,MATCH($J$18,マスタ!A:A,0),2)</f>
        <v>519</v>
      </c>
      <c r="J25" s="25"/>
      <c r="K25" s="24" t="s">
        <v>63</v>
      </c>
      <c r="L25" s="24" t="s">
        <v>65</v>
      </c>
      <c r="M25" s="25"/>
    </row>
    <row r="26" spans="1:13" ht="20.100000000000001" customHeight="1" x14ac:dyDescent="0.15">
      <c r="A26" s="24">
        <f t="shared" si="0"/>
        <v>5</v>
      </c>
      <c r="B26" s="21"/>
      <c r="C26" s="21"/>
      <c r="D26" s="22"/>
      <c r="E26" s="23"/>
      <c r="F26" s="23"/>
      <c r="G26" s="24" t="s">
        <v>61</v>
      </c>
      <c r="H26" s="25">
        <f t="shared" si="1"/>
        <v>0</v>
      </c>
      <c r="I26" s="45">
        <f>INDEX(マスタ!A:B,MATCH($J$18,マスタ!A:A,0),2)</f>
        <v>519</v>
      </c>
      <c r="J26" s="25"/>
      <c r="K26" s="24" t="s">
        <v>63</v>
      </c>
      <c r="L26" s="24" t="s">
        <v>65</v>
      </c>
      <c r="M26" s="25"/>
    </row>
    <row r="27" spans="1:13" ht="20.100000000000001" customHeight="1" x14ac:dyDescent="0.15">
      <c r="A27" s="24">
        <f t="shared" si="0"/>
        <v>6</v>
      </c>
      <c r="B27" s="21"/>
      <c r="C27" s="21"/>
      <c r="D27" s="22"/>
      <c r="E27" s="23"/>
      <c r="F27" s="23"/>
      <c r="G27" s="24" t="s">
        <v>61</v>
      </c>
      <c r="H27" s="25">
        <f t="shared" si="1"/>
        <v>0</v>
      </c>
      <c r="I27" s="45">
        <f>INDEX(マスタ!A:B,MATCH($J$18,マスタ!A:A,0),2)</f>
        <v>519</v>
      </c>
      <c r="J27" s="25"/>
      <c r="K27" s="24" t="s">
        <v>63</v>
      </c>
      <c r="L27" s="24" t="s">
        <v>65</v>
      </c>
      <c r="M27" s="25"/>
    </row>
    <row r="28" spans="1:13" ht="20.100000000000001" customHeight="1" x14ac:dyDescent="0.15">
      <c r="A28" s="24">
        <f t="shared" si="0"/>
        <v>7</v>
      </c>
      <c r="B28" s="21"/>
      <c r="C28" s="21"/>
      <c r="D28" s="22"/>
      <c r="E28" s="23"/>
      <c r="F28" s="23"/>
      <c r="G28" s="24" t="s">
        <v>61</v>
      </c>
      <c r="H28" s="25">
        <f t="shared" si="1"/>
        <v>0</v>
      </c>
      <c r="I28" s="45">
        <f>INDEX(マスタ!A:B,MATCH($J$18,マスタ!A:A,0),2)</f>
        <v>519</v>
      </c>
      <c r="J28" s="25"/>
      <c r="K28" s="24" t="s">
        <v>63</v>
      </c>
      <c r="L28" s="24" t="s">
        <v>65</v>
      </c>
      <c r="M28" s="25"/>
    </row>
    <row r="29" spans="1:13" ht="20.100000000000001" customHeight="1" x14ac:dyDescent="0.15">
      <c r="A29" s="24">
        <f t="shared" si="0"/>
        <v>8</v>
      </c>
      <c r="B29" s="21"/>
      <c r="C29" s="21"/>
      <c r="D29" s="22"/>
      <c r="E29" s="23"/>
      <c r="F29" s="23"/>
      <c r="G29" s="24" t="s">
        <v>61</v>
      </c>
      <c r="H29" s="25">
        <f t="shared" si="1"/>
        <v>0</v>
      </c>
      <c r="I29" s="45">
        <f>INDEX(マスタ!A:B,MATCH($J$18,マスタ!A:A,0),2)</f>
        <v>519</v>
      </c>
      <c r="J29" s="25"/>
      <c r="K29" s="24" t="s">
        <v>63</v>
      </c>
      <c r="L29" s="24" t="s">
        <v>65</v>
      </c>
      <c r="M29" s="25"/>
    </row>
    <row r="30" spans="1:13" ht="20.100000000000001" customHeight="1" x14ac:dyDescent="0.15">
      <c r="A30" s="24">
        <f t="shared" si="0"/>
        <v>9</v>
      </c>
      <c r="B30" s="21"/>
      <c r="C30" s="21"/>
      <c r="D30" s="22"/>
      <c r="E30" s="23"/>
      <c r="F30" s="23"/>
      <c r="G30" s="24" t="s">
        <v>61</v>
      </c>
      <c r="H30" s="25">
        <f t="shared" si="1"/>
        <v>0</v>
      </c>
      <c r="I30" s="45">
        <f>INDEX(マスタ!A:B,MATCH($J$18,マスタ!A:A,0),2)</f>
        <v>519</v>
      </c>
      <c r="J30" s="25"/>
      <c r="K30" s="24" t="s">
        <v>63</v>
      </c>
      <c r="L30" s="24" t="s">
        <v>65</v>
      </c>
      <c r="M30" s="25"/>
    </row>
    <row r="31" spans="1:13" ht="20.100000000000001" customHeight="1" x14ac:dyDescent="0.15">
      <c r="A31" s="24">
        <f t="shared" si="0"/>
        <v>10</v>
      </c>
      <c r="B31" s="21"/>
      <c r="C31" s="21"/>
      <c r="D31" s="22"/>
      <c r="E31" s="23"/>
      <c r="F31" s="23"/>
      <c r="G31" s="24" t="s">
        <v>61</v>
      </c>
      <c r="H31" s="25">
        <f t="shared" si="1"/>
        <v>0</v>
      </c>
      <c r="I31" s="45">
        <f>INDEX(マスタ!A:B,MATCH($J$18,マスタ!A:A,0),2)</f>
        <v>519</v>
      </c>
      <c r="J31" s="25"/>
      <c r="K31" s="24" t="s">
        <v>63</v>
      </c>
      <c r="L31" s="24" t="s">
        <v>65</v>
      </c>
      <c r="M31" s="25"/>
    </row>
    <row r="32" spans="1:13" ht="20.100000000000001" customHeight="1" x14ac:dyDescent="0.15">
      <c r="A32" s="24">
        <f t="shared" si="0"/>
        <v>11</v>
      </c>
      <c r="B32" s="21"/>
      <c r="C32" s="21"/>
      <c r="D32" s="22"/>
      <c r="E32" s="23"/>
      <c r="F32" s="23"/>
      <c r="G32" s="24" t="s">
        <v>61</v>
      </c>
      <c r="H32" s="25">
        <f t="shared" si="1"/>
        <v>0</v>
      </c>
      <c r="I32" s="45">
        <f>INDEX(マスタ!A:B,MATCH($J$18,マスタ!A:A,0),2)</f>
        <v>519</v>
      </c>
      <c r="J32" s="25"/>
      <c r="K32" s="24" t="s">
        <v>63</v>
      </c>
      <c r="L32" s="24" t="s">
        <v>65</v>
      </c>
      <c r="M32" s="25"/>
    </row>
    <row r="33" spans="1:13" ht="20.100000000000001" customHeight="1" x14ac:dyDescent="0.15">
      <c r="A33" s="24">
        <f t="shared" si="0"/>
        <v>12</v>
      </c>
      <c r="B33" s="21"/>
      <c r="C33" s="21"/>
      <c r="D33" s="22"/>
      <c r="E33" s="23"/>
      <c r="F33" s="23"/>
      <c r="G33" s="24" t="s">
        <v>61</v>
      </c>
      <c r="H33" s="25">
        <f t="shared" si="1"/>
        <v>0</v>
      </c>
      <c r="I33" s="45">
        <f>INDEX(マスタ!A:B,MATCH($J$18,マスタ!A:A,0),2)</f>
        <v>519</v>
      </c>
      <c r="J33" s="25"/>
      <c r="K33" s="24" t="s">
        <v>63</v>
      </c>
      <c r="L33" s="24" t="s">
        <v>65</v>
      </c>
      <c r="M33" s="25"/>
    </row>
    <row r="34" spans="1:13" ht="20.100000000000001" customHeight="1" x14ac:dyDescent="0.15">
      <c r="A34" s="24">
        <f t="shared" si="0"/>
        <v>13</v>
      </c>
      <c r="B34" s="21"/>
      <c r="C34" s="21"/>
      <c r="D34" s="22"/>
      <c r="E34" s="23"/>
      <c r="F34" s="23"/>
      <c r="G34" s="24" t="s">
        <v>61</v>
      </c>
      <c r="H34" s="25">
        <f t="shared" si="1"/>
        <v>0</v>
      </c>
      <c r="I34" s="45">
        <f>INDEX(マスタ!A:B,MATCH($J$18,マスタ!A:A,0),2)</f>
        <v>519</v>
      </c>
      <c r="J34" s="25"/>
      <c r="K34" s="24" t="s">
        <v>63</v>
      </c>
      <c r="L34" s="24" t="s">
        <v>65</v>
      </c>
      <c r="M34" s="25"/>
    </row>
    <row r="35" spans="1:13" ht="20.100000000000001" customHeight="1" x14ac:dyDescent="0.15">
      <c r="A35" s="24">
        <f t="shared" si="0"/>
        <v>14</v>
      </c>
      <c r="B35" s="21"/>
      <c r="C35" s="21"/>
      <c r="D35" s="22"/>
      <c r="E35" s="23"/>
      <c r="F35" s="23"/>
      <c r="G35" s="24" t="s">
        <v>61</v>
      </c>
      <c r="H35" s="25">
        <f t="shared" si="1"/>
        <v>0</v>
      </c>
      <c r="I35" s="45">
        <f>INDEX(マスタ!A:B,MATCH($J$18,マスタ!A:A,0),2)</f>
        <v>519</v>
      </c>
      <c r="J35" s="25"/>
      <c r="K35" s="24" t="s">
        <v>63</v>
      </c>
      <c r="L35" s="24" t="s">
        <v>65</v>
      </c>
      <c r="M35" s="25"/>
    </row>
    <row r="36" spans="1:13" ht="20.100000000000001" customHeight="1" x14ac:dyDescent="0.15">
      <c r="A36" s="24">
        <f t="shared" si="0"/>
        <v>15</v>
      </c>
      <c r="B36" s="21"/>
      <c r="C36" s="21"/>
      <c r="D36" s="22"/>
      <c r="E36" s="23"/>
      <c r="F36" s="23"/>
      <c r="G36" s="24" t="s">
        <v>61</v>
      </c>
      <c r="H36" s="25">
        <f t="shared" si="1"/>
        <v>0</v>
      </c>
      <c r="I36" s="45">
        <f>INDEX(マスタ!A:B,MATCH($J$18,マスタ!A:A,0),2)</f>
        <v>519</v>
      </c>
      <c r="J36" s="25"/>
      <c r="K36" s="24" t="s">
        <v>63</v>
      </c>
      <c r="L36" s="24" t="s">
        <v>65</v>
      </c>
      <c r="M36" s="25"/>
    </row>
    <row r="37" spans="1:13" ht="20.100000000000001" customHeight="1" x14ac:dyDescent="0.15">
      <c r="A37" s="24">
        <f t="shared" si="0"/>
        <v>16</v>
      </c>
      <c r="B37" s="21"/>
      <c r="C37" s="21"/>
      <c r="D37" s="22"/>
      <c r="E37" s="23"/>
      <c r="F37" s="23"/>
      <c r="G37" s="24" t="s">
        <v>61</v>
      </c>
      <c r="H37" s="25">
        <f t="shared" si="1"/>
        <v>0</v>
      </c>
      <c r="I37" s="45">
        <f>INDEX(マスタ!A:B,MATCH($J$18,マスタ!A:A,0),2)</f>
        <v>519</v>
      </c>
      <c r="J37" s="25"/>
      <c r="K37" s="24" t="s">
        <v>63</v>
      </c>
      <c r="L37" s="24" t="s">
        <v>65</v>
      </c>
      <c r="M37" s="25"/>
    </row>
    <row r="38" spans="1:13" ht="20.100000000000001" customHeight="1" x14ac:dyDescent="0.15">
      <c r="A38" s="24">
        <f t="shared" si="0"/>
        <v>17</v>
      </c>
      <c r="B38" s="21"/>
      <c r="C38" s="21"/>
      <c r="D38" s="22"/>
      <c r="E38" s="23"/>
      <c r="F38" s="23"/>
      <c r="G38" s="24" t="s">
        <v>61</v>
      </c>
      <c r="H38" s="25">
        <f t="shared" si="1"/>
        <v>0</v>
      </c>
      <c r="I38" s="45">
        <f>INDEX(マスタ!A:B,MATCH($J$18,マスタ!A:A,0),2)</f>
        <v>519</v>
      </c>
      <c r="J38" s="25"/>
      <c r="K38" s="24" t="s">
        <v>63</v>
      </c>
      <c r="L38" s="24" t="s">
        <v>65</v>
      </c>
      <c r="M38" s="25"/>
    </row>
    <row r="39" spans="1:13" ht="20.100000000000001" customHeight="1" x14ac:dyDescent="0.15">
      <c r="A39" s="24">
        <f t="shared" si="0"/>
        <v>18</v>
      </c>
      <c r="B39" s="21"/>
      <c r="C39" s="21"/>
      <c r="D39" s="22"/>
      <c r="E39" s="23"/>
      <c r="F39" s="23"/>
      <c r="G39" s="24" t="s">
        <v>61</v>
      </c>
      <c r="H39" s="25">
        <f t="shared" si="1"/>
        <v>0</v>
      </c>
      <c r="I39" s="45">
        <f>INDEX(マスタ!A:B,MATCH($J$18,マスタ!A:A,0),2)</f>
        <v>519</v>
      </c>
      <c r="J39" s="25"/>
      <c r="K39" s="24" t="s">
        <v>63</v>
      </c>
      <c r="L39" s="24" t="s">
        <v>65</v>
      </c>
      <c r="M39" s="25"/>
    </row>
    <row r="40" spans="1:13" ht="20.100000000000001" customHeight="1" x14ac:dyDescent="0.15">
      <c r="A40" s="24">
        <f t="shared" si="0"/>
        <v>19</v>
      </c>
      <c r="B40" s="21"/>
      <c r="C40" s="21"/>
      <c r="D40" s="22"/>
      <c r="E40" s="23"/>
      <c r="F40" s="23"/>
      <c r="G40" s="24" t="s">
        <v>61</v>
      </c>
      <c r="H40" s="25">
        <f t="shared" si="1"/>
        <v>0</v>
      </c>
      <c r="I40" s="45">
        <f>INDEX(マスタ!A:B,MATCH($J$18,マスタ!A:A,0),2)</f>
        <v>519</v>
      </c>
      <c r="J40" s="25"/>
      <c r="K40" s="24" t="s">
        <v>63</v>
      </c>
      <c r="L40" s="24" t="s">
        <v>65</v>
      </c>
      <c r="M40" s="25"/>
    </row>
    <row r="41" spans="1:13" ht="20.100000000000001" customHeight="1" x14ac:dyDescent="0.15">
      <c r="A41" s="24">
        <f t="shared" si="0"/>
        <v>20</v>
      </c>
      <c r="B41" s="21"/>
      <c r="C41" s="21"/>
      <c r="D41" s="22"/>
      <c r="E41" s="23"/>
      <c r="F41" s="23"/>
      <c r="G41" s="24" t="s">
        <v>61</v>
      </c>
      <c r="H41" s="25">
        <f t="shared" si="1"/>
        <v>0</v>
      </c>
      <c r="I41" s="45">
        <f>INDEX(マスタ!A:B,MATCH($J$18,マスタ!A:A,0),2)</f>
        <v>519</v>
      </c>
      <c r="J41" s="25"/>
      <c r="K41" s="24" t="s">
        <v>63</v>
      </c>
      <c r="L41" s="24" t="s">
        <v>65</v>
      </c>
      <c r="M41" s="25"/>
    </row>
    <row r="42" spans="1:13" ht="20.100000000000001" customHeight="1" x14ac:dyDescent="0.15">
      <c r="A42" s="24">
        <f t="shared" si="0"/>
        <v>21</v>
      </c>
      <c r="B42" s="21"/>
      <c r="C42" s="21"/>
      <c r="D42" s="22"/>
      <c r="E42" s="23"/>
      <c r="F42" s="23"/>
      <c r="G42" s="24" t="s">
        <v>61</v>
      </c>
      <c r="H42" s="25">
        <f t="shared" si="1"/>
        <v>0</v>
      </c>
      <c r="I42" s="45">
        <f>INDEX(マスタ!A:B,MATCH($J$18,マスタ!A:A,0),2)</f>
        <v>519</v>
      </c>
      <c r="J42" s="25"/>
      <c r="K42" s="24" t="s">
        <v>63</v>
      </c>
      <c r="L42" s="24" t="s">
        <v>65</v>
      </c>
      <c r="M42" s="25"/>
    </row>
    <row r="43" spans="1:13" ht="20.100000000000001" customHeight="1" x14ac:dyDescent="0.15">
      <c r="A43" s="24">
        <f t="shared" si="0"/>
        <v>22</v>
      </c>
      <c r="B43" s="21"/>
      <c r="C43" s="21"/>
      <c r="D43" s="22"/>
      <c r="E43" s="23"/>
      <c r="F43" s="23"/>
      <c r="G43" s="24" t="s">
        <v>61</v>
      </c>
      <c r="H43" s="25">
        <f t="shared" si="1"/>
        <v>0</v>
      </c>
      <c r="I43" s="45">
        <f>INDEX(マスタ!A:B,MATCH($J$18,マスタ!A:A,0),2)</f>
        <v>519</v>
      </c>
      <c r="J43" s="25"/>
      <c r="K43" s="24" t="s">
        <v>63</v>
      </c>
      <c r="L43" s="24" t="s">
        <v>65</v>
      </c>
      <c r="M43" s="25"/>
    </row>
    <row r="44" spans="1:13" ht="20.100000000000001" customHeight="1" x14ac:dyDescent="0.15">
      <c r="A44" s="24">
        <f t="shared" si="0"/>
        <v>23</v>
      </c>
      <c r="B44" s="21"/>
      <c r="C44" s="21"/>
      <c r="D44" s="22"/>
      <c r="E44" s="23"/>
      <c r="F44" s="23"/>
      <c r="G44" s="24" t="s">
        <v>61</v>
      </c>
      <c r="H44" s="25">
        <f t="shared" si="1"/>
        <v>0</v>
      </c>
      <c r="I44" s="45">
        <f>INDEX(マスタ!A:B,MATCH($J$18,マスタ!A:A,0),2)</f>
        <v>519</v>
      </c>
      <c r="J44" s="25"/>
      <c r="K44" s="24" t="s">
        <v>63</v>
      </c>
      <c r="L44" s="24" t="s">
        <v>65</v>
      </c>
      <c r="M44" s="25"/>
    </row>
    <row r="45" spans="1:13" ht="20.100000000000001" customHeight="1" x14ac:dyDescent="0.15">
      <c r="A45" s="24">
        <f t="shared" si="0"/>
        <v>24</v>
      </c>
      <c r="B45" s="21"/>
      <c r="C45" s="21"/>
      <c r="D45" s="22"/>
      <c r="E45" s="23"/>
      <c r="F45" s="23"/>
      <c r="G45" s="24" t="s">
        <v>61</v>
      </c>
      <c r="H45" s="25">
        <f t="shared" si="1"/>
        <v>0</v>
      </c>
      <c r="I45" s="45">
        <f>INDEX(マスタ!A:B,MATCH($J$18,マスタ!A:A,0),2)</f>
        <v>519</v>
      </c>
      <c r="J45" s="25"/>
      <c r="K45" s="24" t="s">
        <v>63</v>
      </c>
      <c r="L45" s="24" t="s">
        <v>65</v>
      </c>
      <c r="M45" s="25"/>
    </row>
    <row r="46" spans="1:13" ht="20.100000000000001" customHeight="1" x14ac:dyDescent="0.15">
      <c r="A46" s="24">
        <f t="shared" si="0"/>
        <v>25</v>
      </c>
      <c r="B46" s="21"/>
      <c r="C46" s="21"/>
      <c r="D46" s="22"/>
      <c r="E46" s="23"/>
      <c r="F46" s="23"/>
      <c r="G46" s="24" t="s">
        <v>61</v>
      </c>
      <c r="H46" s="25">
        <f t="shared" si="1"/>
        <v>0</v>
      </c>
      <c r="I46" s="45">
        <f>INDEX(マスタ!A:B,MATCH($J$18,マスタ!A:A,0),2)</f>
        <v>519</v>
      </c>
      <c r="J46" s="25"/>
      <c r="K46" s="24" t="s">
        <v>63</v>
      </c>
      <c r="L46" s="24" t="s">
        <v>65</v>
      </c>
      <c r="M46" s="25"/>
    </row>
    <row r="47" spans="1:13" ht="20.100000000000001" customHeight="1" x14ac:dyDescent="0.15">
      <c r="A47" s="24">
        <f t="shared" si="0"/>
        <v>26</v>
      </c>
      <c r="B47" s="21"/>
      <c r="C47" s="21"/>
      <c r="D47" s="22"/>
      <c r="E47" s="23"/>
      <c r="F47" s="23"/>
      <c r="G47" s="24" t="s">
        <v>61</v>
      </c>
      <c r="H47" s="25">
        <f t="shared" si="1"/>
        <v>0</v>
      </c>
      <c r="I47" s="45">
        <f>INDEX(マスタ!A:B,MATCH($J$18,マスタ!A:A,0),2)</f>
        <v>519</v>
      </c>
      <c r="J47" s="25"/>
      <c r="K47" s="24" t="s">
        <v>63</v>
      </c>
      <c r="L47" s="24" t="s">
        <v>65</v>
      </c>
      <c r="M47" s="25"/>
    </row>
    <row r="48" spans="1:13" ht="20.100000000000001" customHeight="1" x14ac:dyDescent="0.15">
      <c r="A48" s="24">
        <f t="shared" si="0"/>
        <v>27</v>
      </c>
      <c r="B48" s="21"/>
      <c r="C48" s="21"/>
      <c r="D48" s="22"/>
      <c r="E48" s="23"/>
      <c r="F48" s="23"/>
      <c r="G48" s="24" t="s">
        <v>61</v>
      </c>
      <c r="H48" s="25">
        <f t="shared" si="1"/>
        <v>0</v>
      </c>
      <c r="I48" s="45">
        <f>INDEX(マスタ!A:B,MATCH($J$18,マスタ!A:A,0),2)</f>
        <v>519</v>
      </c>
      <c r="J48" s="25"/>
      <c r="K48" s="24" t="s">
        <v>63</v>
      </c>
      <c r="L48" s="24" t="s">
        <v>65</v>
      </c>
      <c r="M48" s="25"/>
    </row>
    <row r="49" spans="1:13" ht="20.100000000000001" customHeight="1" x14ac:dyDescent="0.15">
      <c r="A49" s="24">
        <f t="shared" si="0"/>
        <v>28</v>
      </c>
      <c r="B49" s="21"/>
      <c r="C49" s="21"/>
      <c r="D49" s="22"/>
      <c r="E49" s="23"/>
      <c r="F49" s="23"/>
      <c r="G49" s="24" t="s">
        <v>61</v>
      </c>
      <c r="H49" s="25">
        <f t="shared" si="1"/>
        <v>0</v>
      </c>
      <c r="I49" s="45">
        <f>INDEX(マスタ!A:B,MATCH($J$18,マスタ!A:A,0),2)</f>
        <v>519</v>
      </c>
      <c r="J49" s="25"/>
      <c r="K49" s="24" t="s">
        <v>63</v>
      </c>
      <c r="L49" s="24" t="s">
        <v>65</v>
      </c>
      <c r="M49" s="25"/>
    </row>
    <row r="50" spans="1:13" ht="20.100000000000001" customHeight="1" x14ac:dyDescent="0.15">
      <c r="A50" s="24">
        <f t="shared" si="0"/>
        <v>29</v>
      </c>
      <c r="B50" s="21"/>
      <c r="C50" s="21"/>
      <c r="D50" s="22"/>
      <c r="E50" s="23"/>
      <c r="F50" s="23"/>
      <c r="G50" s="24" t="s">
        <v>61</v>
      </c>
      <c r="H50" s="25">
        <f t="shared" si="1"/>
        <v>0</v>
      </c>
      <c r="I50" s="45">
        <f>INDEX(マスタ!A:B,MATCH($J$18,マスタ!A:A,0),2)</f>
        <v>519</v>
      </c>
      <c r="J50" s="25"/>
      <c r="K50" s="24" t="s">
        <v>63</v>
      </c>
      <c r="L50" s="24" t="s">
        <v>65</v>
      </c>
      <c r="M50" s="25"/>
    </row>
    <row r="51" spans="1:13" ht="20.100000000000001" customHeight="1" x14ac:dyDescent="0.15">
      <c r="A51" s="24">
        <f t="shared" si="0"/>
        <v>30</v>
      </c>
      <c r="B51" s="21"/>
      <c r="C51" s="21"/>
      <c r="D51" s="22"/>
      <c r="E51" s="23"/>
      <c r="F51" s="23"/>
      <c r="G51" s="24" t="s">
        <v>61</v>
      </c>
      <c r="H51" s="25">
        <f t="shared" si="1"/>
        <v>0</v>
      </c>
      <c r="I51" s="45">
        <f>INDEX(マスタ!A:B,MATCH($J$18,マスタ!A:A,0),2)</f>
        <v>519</v>
      </c>
      <c r="J51" s="25"/>
      <c r="K51" s="24" t="s">
        <v>63</v>
      </c>
      <c r="L51" s="24" t="s">
        <v>65</v>
      </c>
      <c r="M51" s="25"/>
    </row>
    <row r="52" spans="1:13" ht="20.100000000000001" customHeight="1" x14ac:dyDescent="0.15">
      <c r="A52" s="24">
        <f t="shared" si="0"/>
        <v>31</v>
      </c>
      <c r="B52" s="21"/>
      <c r="C52" s="21"/>
      <c r="D52" s="22"/>
      <c r="E52" s="23"/>
      <c r="F52" s="23"/>
      <c r="G52" s="24" t="s">
        <v>61</v>
      </c>
      <c r="H52" s="25">
        <f t="shared" si="1"/>
        <v>0</v>
      </c>
      <c r="I52" s="45">
        <f>INDEX(マスタ!A:B,MATCH($J$18,マスタ!A:A,0),2)</f>
        <v>519</v>
      </c>
      <c r="J52" s="25"/>
      <c r="K52" s="24" t="s">
        <v>63</v>
      </c>
      <c r="L52" s="24" t="s">
        <v>65</v>
      </c>
      <c r="M52" s="25"/>
    </row>
    <row r="53" spans="1:13" ht="20.100000000000001" customHeight="1" x14ac:dyDescent="0.15">
      <c r="A53" s="24">
        <f t="shared" si="0"/>
        <v>32</v>
      </c>
      <c r="B53" s="21"/>
      <c r="C53" s="21"/>
      <c r="D53" s="22"/>
      <c r="E53" s="23"/>
      <c r="F53" s="23"/>
      <c r="G53" s="24" t="s">
        <v>61</v>
      </c>
      <c r="H53" s="25">
        <f t="shared" si="1"/>
        <v>0</v>
      </c>
      <c r="I53" s="45">
        <f>INDEX(マスタ!A:B,MATCH($J$18,マスタ!A:A,0),2)</f>
        <v>519</v>
      </c>
      <c r="J53" s="25"/>
      <c r="K53" s="24" t="s">
        <v>63</v>
      </c>
      <c r="L53" s="24" t="s">
        <v>65</v>
      </c>
      <c r="M53" s="25"/>
    </row>
    <row r="54" spans="1:13" ht="20.100000000000001" customHeight="1" x14ac:dyDescent="0.15">
      <c r="A54" s="24">
        <f t="shared" si="0"/>
        <v>33</v>
      </c>
      <c r="B54" s="21"/>
      <c r="C54" s="21"/>
      <c r="D54" s="22"/>
      <c r="E54" s="23"/>
      <c r="F54" s="23"/>
      <c r="G54" s="24" t="s">
        <v>61</v>
      </c>
      <c r="H54" s="25">
        <f t="shared" si="1"/>
        <v>0</v>
      </c>
      <c r="I54" s="45">
        <f>INDEX(マスタ!A:B,MATCH($J$18,マスタ!A:A,0),2)</f>
        <v>519</v>
      </c>
      <c r="J54" s="25"/>
      <c r="K54" s="24" t="s">
        <v>63</v>
      </c>
      <c r="L54" s="24" t="s">
        <v>65</v>
      </c>
      <c r="M54" s="25"/>
    </row>
    <row r="55" spans="1:13" ht="20.100000000000001" customHeight="1" x14ac:dyDescent="0.15">
      <c r="A55" s="24">
        <f t="shared" si="0"/>
        <v>34</v>
      </c>
      <c r="B55" s="21"/>
      <c r="C55" s="21"/>
      <c r="D55" s="22"/>
      <c r="E55" s="23"/>
      <c r="F55" s="23"/>
      <c r="G55" s="24" t="s">
        <v>61</v>
      </c>
      <c r="H55" s="25">
        <f t="shared" si="1"/>
        <v>0</v>
      </c>
      <c r="I55" s="45">
        <f>INDEX(マスタ!A:B,MATCH($J$18,マスタ!A:A,0),2)</f>
        <v>519</v>
      </c>
      <c r="J55" s="25"/>
      <c r="K55" s="24" t="s">
        <v>63</v>
      </c>
      <c r="L55" s="24" t="s">
        <v>65</v>
      </c>
      <c r="M55" s="25"/>
    </row>
    <row r="56" spans="1:13" ht="20.100000000000001" customHeight="1" x14ac:dyDescent="0.15">
      <c r="A56" s="24">
        <f t="shared" si="0"/>
        <v>35</v>
      </c>
      <c r="B56" s="21"/>
      <c r="C56" s="21"/>
      <c r="D56" s="22"/>
      <c r="E56" s="23"/>
      <c r="F56" s="23"/>
      <c r="G56" s="24" t="s">
        <v>61</v>
      </c>
      <c r="H56" s="25">
        <f t="shared" si="1"/>
        <v>0</v>
      </c>
      <c r="I56" s="45">
        <f>INDEX(マスタ!A:B,MATCH($J$18,マスタ!A:A,0),2)</f>
        <v>519</v>
      </c>
      <c r="J56" s="25"/>
      <c r="K56" s="24" t="s">
        <v>63</v>
      </c>
      <c r="L56" s="24" t="s">
        <v>65</v>
      </c>
      <c r="M56" s="25"/>
    </row>
    <row r="57" spans="1:13" ht="20.100000000000001" customHeight="1" x14ac:dyDescent="0.15">
      <c r="A57" s="24">
        <f t="shared" si="0"/>
        <v>36</v>
      </c>
      <c r="B57" s="21"/>
      <c r="C57" s="21"/>
      <c r="D57" s="22"/>
      <c r="E57" s="23"/>
      <c r="F57" s="23"/>
      <c r="G57" s="24" t="s">
        <v>61</v>
      </c>
      <c r="H57" s="25">
        <f t="shared" si="1"/>
        <v>0</v>
      </c>
      <c r="I57" s="45">
        <f>INDEX(マスタ!A:B,MATCH($J$18,マスタ!A:A,0),2)</f>
        <v>519</v>
      </c>
      <c r="J57" s="25"/>
      <c r="K57" s="24" t="s">
        <v>63</v>
      </c>
      <c r="L57" s="24" t="s">
        <v>65</v>
      </c>
      <c r="M57" s="25"/>
    </row>
    <row r="58" spans="1:13" ht="20.100000000000001" customHeight="1" x14ac:dyDescent="0.15">
      <c r="A58" s="24">
        <f t="shared" si="0"/>
        <v>37</v>
      </c>
      <c r="B58" s="21"/>
      <c r="C58" s="21"/>
      <c r="D58" s="22"/>
      <c r="E58" s="23"/>
      <c r="F58" s="23"/>
      <c r="G58" s="24" t="s">
        <v>61</v>
      </c>
      <c r="H58" s="25">
        <f t="shared" si="1"/>
        <v>0</v>
      </c>
      <c r="I58" s="45">
        <f>INDEX(マスタ!A:B,MATCH($J$18,マスタ!A:A,0),2)</f>
        <v>519</v>
      </c>
      <c r="J58" s="25"/>
      <c r="K58" s="24" t="s">
        <v>63</v>
      </c>
      <c r="L58" s="24" t="s">
        <v>65</v>
      </c>
      <c r="M58" s="25"/>
    </row>
    <row r="59" spans="1:13" ht="20.100000000000001" customHeight="1" x14ac:dyDescent="0.15">
      <c r="A59" s="24">
        <f t="shared" si="0"/>
        <v>38</v>
      </c>
      <c r="B59" s="21"/>
      <c r="C59" s="21"/>
      <c r="D59" s="22"/>
      <c r="E59" s="23"/>
      <c r="F59" s="23"/>
      <c r="G59" s="24" t="s">
        <v>61</v>
      </c>
      <c r="H59" s="25">
        <f t="shared" si="1"/>
        <v>0</v>
      </c>
      <c r="I59" s="45">
        <f>INDEX(マスタ!A:B,MATCH($J$18,マスタ!A:A,0),2)</f>
        <v>519</v>
      </c>
      <c r="J59" s="25"/>
      <c r="K59" s="24" t="s">
        <v>63</v>
      </c>
      <c r="L59" s="24" t="s">
        <v>65</v>
      </c>
      <c r="M59" s="25"/>
    </row>
    <row r="60" spans="1:13" ht="20.100000000000001" customHeight="1" x14ac:dyDescent="0.15">
      <c r="A60" s="24">
        <f t="shared" si="0"/>
        <v>39</v>
      </c>
      <c r="B60" s="21"/>
      <c r="C60" s="21"/>
      <c r="D60" s="22"/>
      <c r="E60" s="23"/>
      <c r="F60" s="23"/>
      <c r="G60" s="24" t="s">
        <v>61</v>
      </c>
      <c r="H60" s="25">
        <f t="shared" si="1"/>
        <v>0</v>
      </c>
      <c r="I60" s="45">
        <f>INDEX(マスタ!A:B,MATCH($J$18,マスタ!A:A,0),2)</f>
        <v>519</v>
      </c>
      <c r="J60" s="25"/>
      <c r="K60" s="24" t="s">
        <v>63</v>
      </c>
      <c r="L60" s="24" t="s">
        <v>65</v>
      </c>
      <c r="M60" s="25"/>
    </row>
    <row r="61" spans="1:13" ht="20.100000000000001" customHeight="1" x14ac:dyDescent="0.15">
      <c r="A61" s="24">
        <f t="shared" si="0"/>
        <v>40</v>
      </c>
      <c r="B61" s="21"/>
      <c r="C61" s="21"/>
      <c r="D61" s="22"/>
      <c r="E61" s="23"/>
      <c r="F61" s="23"/>
      <c r="G61" s="24" t="s">
        <v>61</v>
      </c>
      <c r="H61" s="25">
        <f t="shared" si="1"/>
        <v>0</v>
      </c>
      <c r="I61" s="45">
        <f>INDEX(マスタ!A:B,MATCH($J$18,マスタ!A:A,0),2)</f>
        <v>519</v>
      </c>
      <c r="J61" s="25"/>
      <c r="K61" s="24" t="s">
        <v>63</v>
      </c>
      <c r="L61" s="24" t="s">
        <v>65</v>
      </c>
      <c r="M61" s="25"/>
    </row>
    <row r="62" spans="1:13" ht="20.100000000000001" customHeight="1" x14ac:dyDescent="0.15">
      <c r="A62" s="24">
        <f t="shared" si="0"/>
        <v>41</v>
      </c>
      <c r="B62" s="21"/>
      <c r="C62" s="21"/>
      <c r="D62" s="22"/>
      <c r="E62" s="23"/>
      <c r="F62" s="23"/>
      <c r="G62" s="24" t="s">
        <v>61</v>
      </c>
      <c r="H62" s="25">
        <f t="shared" si="1"/>
        <v>0</v>
      </c>
      <c r="I62" s="45">
        <f>INDEX(マスタ!A:B,MATCH($J$18,マスタ!A:A,0),2)</f>
        <v>519</v>
      </c>
      <c r="J62" s="25"/>
      <c r="K62" s="24" t="s">
        <v>63</v>
      </c>
      <c r="L62" s="24" t="s">
        <v>65</v>
      </c>
      <c r="M62" s="25"/>
    </row>
    <row r="63" spans="1:13" ht="20.100000000000001" customHeight="1" x14ac:dyDescent="0.15">
      <c r="A63" s="24">
        <f t="shared" si="0"/>
        <v>42</v>
      </c>
      <c r="B63" s="21"/>
      <c r="C63" s="21"/>
      <c r="D63" s="22"/>
      <c r="E63" s="23"/>
      <c r="F63" s="23"/>
      <c r="G63" s="24" t="s">
        <v>61</v>
      </c>
      <c r="H63" s="25">
        <f t="shared" si="1"/>
        <v>0</v>
      </c>
      <c r="I63" s="45">
        <f>INDEX(マスタ!A:B,MATCH($J$18,マスタ!A:A,0),2)</f>
        <v>519</v>
      </c>
      <c r="J63" s="25"/>
      <c r="K63" s="24" t="s">
        <v>63</v>
      </c>
      <c r="L63" s="24" t="s">
        <v>65</v>
      </c>
      <c r="M63" s="25"/>
    </row>
    <row r="64" spans="1:13" ht="20.100000000000001" customHeight="1" x14ac:dyDescent="0.15">
      <c r="A64" s="24">
        <f t="shared" si="0"/>
        <v>43</v>
      </c>
      <c r="B64" s="21"/>
      <c r="C64" s="21"/>
      <c r="D64" s="22"/>
      <c r="E64" s="23"/>
      <c r="F64" s="23"/>
      <c r="G64" s="24" t="s">
        <v>61</v>
      </c>
      <c r="H64" s="25">
        <f t="shared" si="1"/>
        <v>0</v>
      </c>
      <c r="I64" s="45">
        <f>INDEX(マスタ!A:B,MATCH($J$18,マスタ!A:A,0),2)</f>
        <v>519</v>
      </c>
      <c r="J64" s="25"/>
      <c r="K64" s="24" t="s">
        <v>63</v>
      </c>
      <c r="L64" s="24" t="s">
        <v>65</v>
      </c>
      <c r="M64" s="25"/>
    </row>
    <row r="65" spans="1:13" ht="20.100000000000001" customHeight="1" x14ac:dyDescent="0.15">
      <c r="A65" s="24">
        <f t="shared" si="0"/>
        <v>44</v>
      </c>
      <c r="B65" s="21"/>
      <c r="C65" s="21"/>
      <c r="D65" s="22"/>
      <c r="E65" s="23"/>
      <c r="F65" s="23"/>
      <c r="G65" s="24" t="s">
        <v>61</v>
      </c>
      <c r="H65" s="25">
        <f t="shared" si="1"/>
        <v>0</v>
      </c>
      <c r="I65" s="45">
        <f>INDEX(マスタ!A:B,MATCH($J$18,マスタ!A:A,0),2)</f>
        <v>519</v>
      </c>
      <c r="J65" s="25"/>
      <c r="K65" s="24" t="s">
        <v>63</v>
      </c>
      <c r="L65" s="24" t="s">
        <v>65</v>
      </c>
      <c r="M65" s="25"/>
    </row>
    <row r="66" spans="1:13" ht="20.100000000000001" customHeight="1" x14ac:dyDescent="0.15">
      <c r="A66" s="24">
        <f t="shared" si="0"/>
        <v>45</v>
      </c>
      <c r="B66" s="21"/>
      <c r="C66" s="21"/>
      <c r="D66" s="22"/>
      <c r="E66" s="23"/>
      <c r="F66" s="23"/>
      <c r="G66" s="24" t="s">
        <v>61</v>
      </c>
      <c r="H66" s="25">
        <f t="shared" si="1"/>
        <v>0</v>
      </c>
      <c r="I66" s="45">
        <f>INDEX(マスタ!A:B,MATCH($J$18,マスタ!A:A,0),2)</f>
        <v>519</v>
      </c>
      <c r="J66" s="25"/>
      <c r="K66" s="24" t="s">
        <v>63</v>
      </c>
      <c r="L66" s="24" t="s">
        <v>65</v>
      </c>
      <c r="M66" s="25"/>
    </row>
    <row r="67" spans="1:13" ht="20.100000000000001" customHeight="1" x14ac:dyDescent="0.15">
      <c r="A67" s="24">
        <f t="shared" si="0"/>
        <v>46</v>
      </c>
      <c r="B67" s="21"/>
      <c r="C67" s="21"/>
      <c r="D67" s="22"/>
      <c r="E67" s="23"/>
      <c r="F67" s="23"/>
      <c r="G67" s="24" t="s">
        <v>61</v>
      </c>
      <c r="H67" s="25">
        <f t="shared" si="1"/>
        <v>0</v>
      </c>
      <c r="I67" s="45">
        <f>INDEX(マスタ!A:B,MATCH($J$18,マスタ!A:A,0),2)</f>
        <v>519</v>
      </c>
      <c r="J67" s="25"/>
      <c r="K67" s="24" t="s">
        <v>63</v>
      </c>
      <c r="L67" s="24" t="s">
        <v>65</v>
      </c>
      <c r="M67" s="25"/>
    </row>
    <row r="68" spans="1:13" ht="20.100000000000001" customHeight="1" x14ac:dyDescent="0.15">
      <c r="A68" s="24">
        <f t="shared" si="0"/>
        <v>47</v>
      </c>
      <c r="B68" s="21"/>
      <c r="C68" s="21"/>
      <c r="D68" s="22"/>
      <c r="E68" s="23"/>
      <c r="F68" s="23"/>
      <c r="G68" s="24" t="s">
        <v>61</v>
      </c>
      <c r="H68" s="25">
        <f t="shared" si="1"/>
        <v>0</v>
      </c>
      <c r="I68" s="45">
        <f>INDEX(マスタ!A:B,MATCH($J$18,マスタ!A:A,0),2)</f>
        <v>519</v>
      </c>
      <c r="J68" s="25"/>
      <c r="K68" s="24" t="s">
        <v>63</v>
      </c>
      <c r="L68" s="24" t="s">
        <v>65</v>
      </c>
      <c r="M68" s="25"/>
    </row>
    <row r="69" spans="1:13" ht="20.100000000000001" customHeight="1" x14ac:dyDescent="0.15">
      <c r="A69" s="24">
        <f t="shared" si="0"/>
        <v>48</v>
      </c>
      <c r="B69" s="21"/>
      <c r="C69" s="21"/>
      <c r="D69" s="22"/>
      <c r="E69" s="23"/>
      <c r="F69" s="23"/>
      <c r="G69" s="24" t="s">
        <v>61</v>
      </c>
      <c r="H69" s="25">
        <f t="shared" si="1"/>
        <v>0</v>
      </c>
      <c r="I69" s="45">
        <f>INDEX(マスタ!A:B,MATCH($J$18,マスタ!A:A,0),2)</f>
        <v>519</v>
      </c>
      <c r="J69" s="25"/>
      <c r="K69" s="24" t="s">
        <v>63</v>
      </c>
      <c r="L69" s="24" t="s">
        <v>65</v>
      </c>
      <c r="M69" s="25"/>
    </row>
    <row r="70" spans="1:13" ht="20.100000000000001" customHeight="1" x14ac:dyDescent="0.15">
      <c r="A70" s="24">
        <f t="shared" si="0"/>
        <v>49</v>
      </c>
      <c r="B70" s="21"/>
      <c r="C70" s="21"/>
      <c r="D70" s="22"/>
      <c r="E70" s="23"/>
      <c r="F70" s="23"/>
      <c r="G70" s="24" t="s">
        <v>61</v>
      </c>
      <c r="H70" s="25">
        <f t="shared" si="1"/>
        <v>0</v>
      </c>
      <c r="I70" s="45">
        <f>INDEX(マスタ!A:B,MATCH($J$18,マスタ!A:A,0),2)</f>
        <v>519</v>
      </c>
      <c r="J70" s="25"/>
      <c r="K70" s="24" t="s">
        <v>63</v>
      </c>
      <c r="L70" s="24" t="s">
        <v>65</v>
      </c>
      <c r="M70" s="25"/>
    </row>
    <row r="71" spans="1:13" ht="20.100000000000001" customHeight="1" x14ac:dyDescent="0.15">
      <c r="A71" s="24">
        <f t="shared" si="0"/>
        <v>50</v>
      </c>
      <c r="B71" s="21"/>
      <c r="C71" s="21"/>
      <c r="D71" s="22"/>
      <c r="E71" s="23"/>
      <c r="F71" s="23"/>
      <c r="G71" s="24" t="s">
        <v>61</v>
      </c>
      <c r="H71" s="25">
        <f t="shared" si="1"/>
        <v>0</v>
      </c>
      <c r="I71" s="45">
        <f>INDEX(マスタ!A:B,MATCH($J$18,マスタ!A:A,0),2)</f>
        <v>519</v>
      </c>
      <c r="J71" s="25"/>
      <c r="K71" s="24" t="s">
        <v>63</v>
      </c>
      <c r="L71" s="24" t="s">
        <v>65</v>
      </c>
      <c r="M71" s="25"/>
    </row>
    <row r="72" spans="1:13" ht="20.100000000000001" customHeight="1" x14ac:dyDescent="0.15">
      <c r="A72" s="24">
        <f t="shared" si="0"/>
        <v>51</v>
      </c>
      <c r="B72" s="21"/>
      <c r="C72" s="21"/>
      <c r="D72" s="22"/>
      <c r="E72" s="23"/>
      <c r="F72" s="23"/>
      <c r="G72" s="24" t="s">
        <v>61</v>
      </c>
      <c r="H72" s="25">
        <f t="shared" si="1"/>
        <v>0</v>
      </c>
      <c r="I72" s="45">
        <f>INDEX(マスタ!A:B,MATCH($J$18,マスタ!A:A,0),2)</f>
        <v>519</v>
      </c>
      <c r="J72" s="25"/>
      <c r="K72" s="24" t="s">
        <v>63</v>
      </c>
      <c r="L72" s="24" t="s">
        <v>65</v>
      </c>
      <c r="M72" s="25"/>
    </row>
    <row r="73" spans="1:13" ht="20.100000000000001" customHeight="1" x14ac:dyDescent="0.15">
      <c r="A73" s="24">
        <f t="shared" si="0"/>
        <v>52</v>
      </c>
      <c r="B73" s="21"/>
      <c r="C73" s="21"/>
      <c r="D73" s="22"/>
      <c r="E73" s="23"/>
      <c r="F73" s="23"/>
      <c r="G73" s="24" t="s">
        <v>61</v>
      </c>
      <c r="H73" s="25">
        <f t="shared" si="1"/>
        <v>0</v>
      </c>
      <c r="I73" s="45">
        <f>INDEX(マスタ!A:B,MATCH($J$18,マスタ!A:A,0),2)</f>
        <v>519</v>
      </c>
      <c r="J73" s="25"/>
      <c r="K73" s="24" t="s">
        <v>63</v>
      </c>
      <c r="L73" s="24" t="s">
        <v>65</v>
      </c>
      <c r="M73" s="25"/>
    </row>
    <row r="74" spans="1:13" ht="20.100000000000001" customHeight="1" x14ac:dyDescent="0.15">
      <c r="A74" s="24">
        <f t="shared" si="0"/>
        <v>53</v>
      </c>
      <c r="B74" s="21"/>
      <c r="C74" s="21"/>
      <c r="D74" s="22"/>
      <c r="E74" s="23"/>
      <c r="F74" s="23"/>
      <c r="G74" s="24" t="s">
        <v>61</v>
      </c>
      <c r="H74" s="25">
        <f t="shared" si="1"/>
        <v>0</v>
      </c>
      <c r="I74" s="45">
        <f>INDEX(マスタ!A:B,MATCH($J$18,マスタ!A:A,0),2)</f>
        <v>519</v>
      </c>
      <c r="J74" s="25"/>
      <c r="K74" s="24" t="s">
        <v>63</v>
      </c>
      <c r="L74" s="24" t="s">
        <v>65</v>
      </c>
      <c r="M74" s="25"/>
    </row>
    <row r="75" spans="1:13" ht="20.100000000000001" customHeight="1" x14ac:dyDescent="0.15">
      <c r="A75" s="24">
        <f t="shared" si="0"/>
        <v>54</v>
      </c>
      <c r="B75" s="21"/>
      <c r="C75" s="21"/>
      <c r="D75" s="22"/>
      <c r="E75" s="23"/>
      <c r="F75" s="23"/>
      <c r="G75" s="24" t="s">
        <v>61</v>
      </c>
      <c r="H75" s="25">
        <f t="shared" si="1"/>
        <v>0</v>
      </c>
      <c r="I75" s="45">
        <f>INDEX(マスタ!A:B,MATCH($J$18,マスタ!A:A,0),2)</f>
        <v>519</v>
      </c>
      <c r="J75" s="25"/>
      <c r="K75" s="24" t="s">
        <v>63</v>
      </c>
      <c r="L75" s="24" t="s">
        <v>65</v>
      </c>
      <c r="M75" s="25"/>
    </row>
    <row r="76" spans="1:13" ht="20.100000000000001" customHeight="1" x14ac:dyDescent="0.15">
      <c r="A76" s="24">
        <f t="shared" si="0"/>
        <v>55</v>
      </c>
      <c r="B76" s="21"/>
      <c r="C76" s="21"/>
      <c r="D76" s="22"/>
      <c r="E76" s="23"/>
      <c r="F76" s="23"/>
      <c r="G76" s="24" t="s">
        <v>61</v>
      </c>
      <c r="H76" s="25">
        <f t="shared" si="1"/>
        <v>0</v>
      </c>
      <c r="I76" s="45">
        <f>INDEX(マスタ!A:B,MATCH($J$18,マスタ!A:A,0),2)</f>
        <v>519</v>
      </c>
      <c r="J76" s="25"/>
      <c r="K76" s="24" t="s">
        <v>63</v>
      </c>
      <c r="L76" s="24" t="s">
        <v>65</v>
      </c>
      <c r="M76" s="25"/>
    </row>
    <row r="77" spans="1:13" ht="20.100000000000001" customHeight="1" x14ac:dyDescent="0.15">
      <c r="A77" s="24">
        <f t="shared" si="0"/>
        <v>56</v>
      </c>
      <c r="B77" s="21"/>
      <c r="C77" s="21"/>
      <c r="D77" s="22"/>
      <c r="E77" s="23"/>
      <c r="F77" s="23"/>
      <c r="G77" s="24" t="s">
        <v>61</v>
      </c>
      <c r="H77" s="25">
        <f t="shared" si="1"/>
        <v>0</v>
      </c>
      <c r="I77" s="45">
        <f>INDEX(マスタ!A:B,MATCH($J$18,マスタ!A:A,0),2)</f>
        <v>519</v>
      </c>
      <c r="J77" s="25"/>
      <c r="K77" s="24" t="s">
        <v>63</v>
      </c>
      <c r="L77" s="24" t="s">
        <v>65</v>
      </c>
      <c r="M77" s="25"/>
    </row>
    <row r="78" spans="1:13" ht="20.100000000000001" customHeight="1" x14ac:dyDescent="0.15">
      <c r="A78" s="24">
        <f t="shared" si="0"/>
        <v>57</v>
      </c>
      <c r="B78" s="21"/>
      <c r="C78" s="21"/>
      <c r="D78" s="22"/>
      <c r="E78" s="23"/>
      <c r="F78" s="23"/>
      <c r="G78" s="24" t="s">
        <v>61</v>
      </c>
      <c r="H78" s="25">
        <f t="shared" si="1"/>
        <v>0</v>
      </c>
      <c r="I78" s="45">
        <f>INDEX(マスタ!A:B,MATCH($J$18,マスタ!A:A,0),2)</f>
        <v>519</v>
      </c>
      <c r="J78" s="25"/>
      <c r="K78" s="24" t="s">
        <v>63</v>
      </c>
      <c r="L78" s="24" t="s">
        <v>65</v>
      </c>
      <c r="M78" s="25"/>
    </row>
    <row r="79" spans="1:13" ht="20.100000000000001" customHeight="1" x14ac:dyDescent="0.15">
      <c r="A79" s="24">
        <f t="shared" si="0"/>
        <v>58</v>
      </c>
      <c r="B79" s="21"/>
      <c r="C79" s="21"/>
      <c r="D79" s="22"/>
      <c r="E79" s="23"/>
      <c r="F79" s="23"/>
      <c r="G79" s="24" t="s">
        <v>61</v>
      </c>
      <c r="H79" s="25">
        <f t="shared" si="1"/>
        <v>0</v>
      </c>
      <c r="I79" s="45">
        <f>INDEX(マスタ!A:B,MATCH($J$18,マスタ!A:A,0),2)</f>
        <v>519</v>
      </c>
      <c r="J79" s="25"/>
      <c r="K79" s="24" t="s">
        <v>63</v>
      </c>
      <c r="L79" s="24" t="s">
        <v>65</v>
      </c>
      <c r="M79" s="25"/>
    </row>
    <row r="80" spans="1:13" ht="20.100000000000001" customHeight="1" x14ac:dyDescent="0.15">
      <c r="A80" s="24">
        <f t="shared" si="0"/>
        <v>59</v>
      </c>
      <c r="B80" s="21"/>
      <c r="C80" s="21"/>
      <c r="D80" s="22"/>
      <c r="E80" s="23"/>
      <c r="F80" s="23"/>
      <c r="G80" s="24" t="s">
        <v>61</v>
      </c>
      <c r="H80" s="25">
        <f t="shared" si="1"/>
        <v>0</v>
      </c>
      <c r="I80" s="45">
        <f>INDEX(マスタ!A:B,MATCH($J$18,マスタ!A:A,0),2)</f>
        <v>519</v>
      </c>
      <c r="J80" s="25"/>
      <c r="K80" s="24" t="s">
        <v>63</v>
      </c>
      <c r="L80" s="24" t="s">
        <v>65</v>
      </c>
      <c r="M80" s="25"/>
    </row>
    <row r="81" spans="1:13" ht="20.100000000000001" customHeight="1" x14ac:dyDescent="0.15">
      <c r="A81" s="24">
        <f t="shared" si="0"/>
        <v>60</v>
      </c>
      <c r="B81" s="21"/>
      <c r="C81" s="21"/>
      <c r="D81" s="22"/>
      <c r="E81" s="23"/>
      <c r="F81" s="23"/>
      <c r="G81" s="24" t="s">
        <v>61</v>
      </c>
      <c r="H81" s="25">
        <f t="shared" si="1"/>
        <v>0</v>
      </c>
      <c r="I81" s="45">
        <f>INDEX(マスタ!A:B,MATCH($J$18,マスタ!A:A,0),2)</f>
        <v>519</v>
      </c>
      <c r="J81" s="25"/>
      <c r="K81" s="24" t="s">
        <v>63</v>
      </c>
      <c r="L81" s="24" t="s">
        <v>65</v>
      </c>
      <c r="M81" s="25"/>
    </row>
    <row r="82" spans="1:13" ht="20.100000000000001" customHeight="1" x14ac:dyDescent="0.15">
      <c r="A82" s="24">
        <f t="shared" si="0"/>
        <v>61</v>
      </c>
      <c r="B82" s="21"/>
      <c r="C82" s="21"/>
      <c r="D82" s="22"/>
      <c r="E82" s="23"/>
      <c r="F82" s="23"/>
      <c r="G82" s="24" t="s">
        <v>61</v>
      </c>
      <c r="H82" s="25">
        <f t="shared" si="1"/>
        <v>0</v>
      </c>
      <c r="I82" s="45">
        <f>INDEX(マスタ!A:B,MATCH($J$18,マスタ!A:A,0),2)</f>
        <v>519</v>
      </c>
      <c r="J82" s="25"/>
      <c r="K82" s="24" t="s">
        <v>63</v>
      </c>
      <c r="L82" s="24" t="s">
        <v>65</v>
      </c>
      <c r="M82" s="25"/>
    </row>
    <row r="83" spans="1:13" ht="20.100000000000001" customHeight="1" x14ac:dyDescent="0.15">
      <c r="A83" s="24">
        <f t="shared" si="0"/>
        <v>62</v>
      </c>
      <c r="B83" s="21"/>
      <c r="C83" s="21"/>
      <c r="D83" s="22"/>
      <c r="E83" s="23"/>
      <c r="F83" s="23"/>
      <c r="G83" s="24" t="s">
        <v>61</v>
      </c>
      <c r="H83" s="25">
        <f t="shared" si="1"/>
        <v>0</v>
      </c>
      <c r="I83" s="45">
        <f>INDEX(マスタ!A:B,MATCH($J$18,マスタ!A:A,0),2)</f>
        <v>519</v>
      </c>
      <c r="J83" s="25"/>
      <c r="K83" s="24" t="s">
        <v>63</v>
      </c>
      <c r="L83" s="24" t="s">
        <v>65</v>
      </c>
      <c r="M83" s="25"/>
    </row>
    <row r="84" spans="1:13" ht="20.100000000000001" customHeight="1" x14ac:dyDescent="0.15">
      <c r="A84" s="24">
        <f t="shared" si="0"/>
        <v>63</v>
      </c>
      <c r="B84" s="21"/>
      <c r="C84" s="21"/>
      <c r="D84" s="22"/>
      <c r="E84" s="23"/>
      <c r="F84" s="23"/>
      <c r="G84" s="24" t="s">
        <v>61</v>
      </c>
      <c r="H84" s="25">
        <f t="shared" si="1"/>
        <v>0</v>
      </c>
      <c r="I84" s="45">
        <f>INDEX(マスタ!A:B,MATCH($J$18,マスタ!A:A,0),2)</f>
        <v>519</v>
      </c>
      <c r="J84" s="25"/>
      <c r="K84" s="24" t="s">
        <v>63</v>
      </c>
      <c r="L84" s="24" t="s">
        <v>65</v>
      </c>
      <c r="M84" s="25"/>
    </row>
    <row r="85" spans="1:13" ht="20.100000000000001" customHeight="1" x14ac:dyDescent="0.15">
      <c r="A85" s="24">
        <f t="shared" si="0"/>
        <v>64</v>
      </c>
      <c r="B85" s="21"/>
      <c r="C85" s="21"/>
      <c r="D85" s="22"/>
      <c r="E85" s="23"/>
      <c r="F85" s="23"/>
      <c r="G85" s="24" t="s">
        <v>61</v>
      </c>
      <c r="H85" s="25">
        <f t="shared" si="1"/>
        <v>0</v>
      </c>
      <c r="I85" s="45">
        <f>INDEX(マスタ!A:B,MATCH($J$18,マスタ!A:A,0),2)</f>
        <v>519</v>
      </c>
      <c r="J85" s="25"/>
      <c r="K85" s="24" t="s">
        <v>63</v>
      </c>
      <c r="L85" s="24" t="s">
        <v>65</v>
      </c>
      <c r="M85" s="25"/>
    </row>
    <row r="86" spans="1:13" ht="20.100000000000001" customHeight="1" x14ac:dyDescent="0.15">
      <c r="A86" s="24">
        <f t="shared" si="0"/>
        <v>65</v>
      </c>
      <c r="B86" s="21"/>
      <c r="C86" s="21"/>
      <c r="D86" s="22"/>
      <c r="E86" s="23"/>
      <c r="F86" s="23"/>
      <c r="G86" s="24" t="s">
        <v>61</v>
      </c>
      <c r="H86" s="25">
        <f t="shared" si="1"/>
        <v>0</v>
      </c>
      <c r="I86" s="45">
        <f>INDEX(マスタ!A:B,MATCH($J$18,マスタ!A:A,0),2)</f>
        <v>519</v>
      </c>
      <c r="J86" s="25"/>
      <c r="K86" s="24" t="s">
        <v>63</v>
      </c>
      <c r="L86" s="24" t="s">
        <v>65</v>
      </c>
      <c r="M86" s="25"/>
    </row>
    <row r="87" spans="1:13" ht="20.100000000000001" customHeight="1" x14ac:dyDescent="0.15">
      <c r="A87" s="24">
        <f t="shared" ref="A87:A124" si="2">ROW()-21</f>
        <v>66</v>
      </c>
      <c r="B87" s="21"/>
      <c r="C87" s="21"/>
      <c r="D87" s="22"/>
      <c r="E87" s="23"/>
      <c r="F87" s="23"/>
      <c r="G87" s="24" t="s">
        <v>61</v>
      </c>
      <c r="H87" s="25">
        <f t="shared" ref="H87:H93" si="3">ROUNDUP(J87/1000*I87,)</f>
        <v>0</v>
      </c>
      <c r="I87" s="45">
        <f>INDEX(マスタ!A:B,MATCH($J$18,マスタ!A:A,0),2)</f>
        <v>519</v>
      </c>
      <c r="J87" s="25"/>
      <c r="K87" s="24" t="s">
        <v>63</v>
      </c>
      <c r="L87" s="24" t="s">
        <v>65</v>
      </c>
      <c r="M87" s="25"/>
    </row>
    <row r="88" spans="1:13" ht="20.100000000000001" customHeight="1" x14ac:dyDescent="0.15">
      <c r="A88" s="24">
        <f t="shared" si="2"/>
        <v>67</v>
      </c>
      <c r="B88" s="21"/>
      <c r="C88" s="21"/>
      <c r="D88" s="22"/>
      <c r="E88" s="23"/>
      <c r="F88" s="23"/>
      <c r="G88" s="24" t="s">
        <v>61</v>
      </c>
      <c r="H88" s="25">
        <f t="shared" si="3"/>
        <v>0</v>
      </c>
      <c r="I88" s="45">
        <f>INDEX(マスタ!A:B,MATCH($J$18,マスタ!A:A,0),2)</f>
        <v>519</v>
      </c>
      <c r="J88" s="25"/>
      <c r="K88" s="24" t="s">
        <v>63</v>
      </c>
      <c r="L88" s="24" t="s">
        <v>65</v>
      </c>
      <c r="M88" s="25"/>
    </row>
    <row r="89" spans="1:13" ht="20.100000000000001" customHeight="1" x14ac:dyDescent="0.15">
      <c r="A89" s="24">
        <f t="shared" si="2"/>
        <v>68</v>
      </c>
      <c r="B89" s="21"/>
      <c r="C89" s="21"/>
      <c r="D89" s="22"/>
      <c r="E89" s="23"/>
      <c r="F89" s="23"/>
      <c r="G89" s="24" t="s">
        <v>61</v>
      </c>
      <c r="H89" s="25">
        <f t="shared" si="3"/>
        <v>0</v>
      </c>
      <c r="I89" s="45">
        <f>INDEX(マスタ!A:B,MATCH($J$18,マスタ!A:A,0),2)</f>
        <v>519</v>
      </c>
      <c r="J89" s="25"/>
      <c r="K89" s="24" t="s">
        <v>63</v>
      </c>
      <c r="L89" s="24" t="s">
        <v>65</v>
      </c>
      <c r="M89" s="25"/>
    </row>
    <row r="90" spans="1:13" ht="20.100000000000001" customHeight="1" x14ac:dyDescent="0.15">
      <c r="A90" s="24">
        <f t="shared" si="2"/>
        <v>69</v>
      </c>
      <c r="B90" s="21"/>
      <c r="C90" s="21"/>
      <c r="D90" s="22"/>
      <c r="E90" s="23"/>
      <c r="F90" s="23"/>
      <c r="G90" s="24" t="s">
        <v>61</v>
      </c>
      <c r="H90" s="25">
        <f t="shared" si="3"/>
        <v>0</v>
      </c>
      <c r="I90" s="45">
        <f>INDEX(マスタ!A:B,MATCH($J$18,マスタ!A:A,0),2)</f>
        <v>519</v>
      </c>
      <c r="J90" s="25"/>
      <c r="K90" s="24" t="s">
        <v>63</v>
      </c>
      <c r="L90" s="24" t="s">
        <v>65</v>
      </c>
      <c r="M90" s="25"/>
    </row>
    <row r="91" spans="1:13" ht="20.100000000000001" customHeight="1" x14ac:dyDescent="0.15">
      <c r="A91" s="24">
        <f t="shared" si="2"/>
        <v>70</v>
      </c>
      <c r="B91" s="21"/>
      <c r="C91" s="21"/>
      <c r="D91" s="22"/>
      <c r="E91" s="23"/>
      <c r="F91" s="23"/>
      <c r="G91" s="24" t="s">
        <v>61</v>
      </c>
      <c r="H91" s="25">
        <f t="shared" si="3"/>
        <v>0</v>
      </c>
      <c r="I91" s="45">
        <f>INDEX(マスタ!A:B,MATCH($J$18,マスタ!A:A,0),2)</f>
        <v>519</v>
      </c>
      <c r="J91" s="25"/>
      <c r="K91" s="24" t="s">
        <v>63</v>
      </c>
      <c r="L91" s="24" t="s">
        <v>65</v>
      </c>
      <c r="M91" s="25"/>
    </row>
    <row r="92" spans="1:13" ht="20.100000000000001" customHeight="1" x14ac:dyDescent="0.15">
      <c r="A92" s="24">
        <f t="shared" si="2"/>
        <v>71</v>
      </c>
      <c r="B92" s="21"/>
      <c r="C92" s="21"/>
      <c r="D92" s="22"/>
      <c r="E92" s="23"/>
      <c r="F92" s="23"/>
      <c r="G92" s="24" t="s">
        <v>61</v>
      </c>
      <c r="H92" s="25">
        <f t="shared" si="3"/>
        <v>0</v>
      </c>
      <c r="I92" s="45">
        <f>INDEX(マスタ!A:B,MATCH($J$18,マスタ!A:A,0),2)</f>
        <v>519</v>
      </c>
      <c r="J92" s="25"/>
      <c r="K92" s="24" t="s">
        <v>63</v>
      </c>
      <c r="L92" s="24" t="s">
        <v>65</v>
      </c>
      <c r="M92" s="25"/>
    </row>
    <row r="93" spans="1:13" ht="20.100000000000001" customHeight="1" x14ac:dyDescent="0.15">
      <c r="A93" s="24">
        <f t="shared" si="2"/>
        <v>72</v>
      </c>
      <c r="B93" s="21"/>
      <c r="C93" s="21"/>
      <c r="D93" s="22"/>
      <c r="E93" s="23"/>
      <c r="F93" s="23"/>
      <c r="G93" s="24" t="s">
        <v>61</v>
      </c>
      <c r="H93" s="25">
        <f t="shared" si="3"/>
        <v>0</v>
      </c>
      <c r="I93" s="45">
        <f>INDEX(マスタ!A:B,MATCH($J$18,マスタ!A:A,0),2)</f>
        <v>519</v>
      </c>
      <c r="J93" s="25"/>
      <c r="K93" s="24" t="s">
        <v>63</v>
      </c>
      <c r="L93" s="24" t="s">
        <v>65</v>
      </c>
      <c r="M93" s="25"/>
    </row>
    <row r="94" spans="1:13" ht="20.100000000000001" customHeight="1" x14ac:dyDescent="0.15">
      <c r="A94" s="24">
        <f t="shared" si="2"/>
        <v>73</v>
      </c>
      <c r="B94" s="21"/>
      <c r="C94" s="21"/>
      <c r="D94" s="22"/>
      <c r="E94" s="23"/>
      <c r="F94" s="23"/>
      <c r="G94" s="24" t="s">
        <v>61</v>
      </c>
      <c r="H94" s="25">
        <f t="shared" ref="H94:H124" si="4">ROUNDUP(J94/1000*I94,)</f>
        <v>0</v>
      </c>
      <c r="I94" s="45">
        <f>INDEX(マスタ!A:B,MATCH($J$18,マスタ!A:A,0),2)</f>
        <v>519</v>
      </c>
      <c r="J94" s="25"/>
      <c r="K94" s="24" t="s">
        <v>63</v>
      </c>
      <c r="L94" s="24" t="s">
        <v>65</v>
      </c>
      <c r="M94" s="25"/>
    </row>
    <row r="95" spans="1:13" ht="20.100000000000001" customHeight="1" x14ac:dyDescent="0.15">
      <c r="A95" s="24">
        <f t="shared" si="2"/>
        <v>74</v>
      </c>
      <c r="B95" s="21"/>
      <c r="C95" s="21"/>
      <c r="D95" s="22"/>
      <c r="E95" s="23"/>
      <c r="F95" s="23"/>
      <c r="G95" s="24" t="s">
        <v>61</v>
      </c>
      <c r="H95" s="25">
        <f t="shared" si="4"/>
        <v>0</v>
      </c>
      <c r="I95" s="45">
        <f>INDEX(マスタ!A:B,MATCH($J$18,マスタ!A:A,0),2)</f>
        <v>519</v>
      </c>
      <c r="J95" s="25"/>
      <c r="K95" s="24" t="s">
        <v>63</v>
      </c>
      <c r="L95" s="24" t="s">
        <v>65</v>
      </c>
      <c r="M95" s="25"/>
    </row>
    <row r="96" spans="1:13" ht="20.100000000000001" customHeight="1" x14ac:dyDescent="0.15">
      <c r="A96" s="24">
        <f t="shared" si="2"/>
        <v>75</v>
      </c>
      <c r="B96" s="21"/>
      <c r="C96" s="21"/>
      <c r="D96" s="22"/>
      <c r="E96" s="23"/>
      <c r="F96" s="23"/>
      <c r="G96" s="24" t="s">
        <v>61</v>
      </c>
      <c r="H96" s="25">
        <f t="shared" si="4"/>
        <v>0</v>
      </c>
      <c r="I96" s="45">
        <f>INDEX(マスタ!A:B,MATCH($J$18,マスタ!A:A,0),2)</f>
        <v>519</v>
      </c>
      <c r="J96" s="25"/>
      <c r="K96" s="24" t="s">
        <v>63</v>
      </c>
      <c r="L96" s="24" t="s">
        <v>65</v>
      </c>
      <c r="M96" s="25"/>
    </row>
    <row r="97" spans="1:13" ht="20.100000000000001" customHeight="1" x14ac:dyDescent="0.15">
      <c r="A97" s="24">
        <f t="shared" si="2"/>
        <v>76</v>
      </c>
      <c r="B97" s="21"/>
      <c r="C97" s="21"/>
      <c r="D97" s="22"/>
      <c r="E97" s="23"/>
      <c r="F97" s="23"/>
      <c r="G97" s="24" t="s">
        <v>61</v>
      </c>
      <c r="H97" s="25">
        <f t="shared" si="4"/>
        <v>0</v>
      </c>
      <c r="I97" s="45">
        <f>INDEX(マスタ!A:B,MATCH($J$18,マスタ!A:A,0),2)</f>
        <v>519</v>
      </c>
      <c r="J97" s="25"/>
      <c r="K97" s="24" t="s">
        <v>63</v>
      </c>
      <c r="L97" s="24" t="s">
        <v>65</v>
      </c>
      <c r="M97" s="25"/>
    </row>
    <row r="98" spans="1:13" ht="20.100000000000001" customHeight="1" x14ac:dyDescent="0.15">
      <c r="A98" s="24">
        <f t="shared" si="2"/>
        <v>77</v>
      </c>
      <c r="B98" s="21"/>
      <c r="C98" s="21"/>
      <c r="D98" s="22"/>
      <c r="E98" s="23"/>
      <c r="F98" s="23"/>
      <c r="G98" s="24" t="s">
        <v>61</v>
      </c>
      <c r="H98" s="25">
        <f t="shared" si="4"/>
        <v>0</v>
      </c>
      <c r="I98" s="45">
        <f>INDEX(マスタ!A:B,MATCH($J$18,マスタ!A:A,0),2)</f>
        <v>519</v>
      </c>
      <c r="J98" s="25"/>
      <c r="K98" s="24" t="s">
        <v>63</v>
      </c>
      <c r="L98" s="24" t="s">
        <v>65</v>
      </c>
      <c r="M98" s="25"/>
    </row>
    <row r="99" spans="1:13" ht="20.100000000000001" customHeight="1" x14ac:dyDescent="0.15">
      <c r="A99" s="24">
        <f t="shared" si="2"/>
        <v>78</v>
      </c>
      <c r="B99" s="21"/>
      <c r="C99" s="21"/>
      <c r="D99" s="22"/>
      <c r="E99" s="23"/>
      <c r="F99" s="23"/>
      <c r="G99" s="24" t="s">
        <v>61</v>
      </c>
      <c r="H99" s="25">
        <f t="shared" si="4"/>
        <v>0</v>
      </c>
      <c r="I99" s="45">
        <f>INDEX(マスタ!A:B,MATCH($J$18,マスタ!A:A,0),2)</f>
        <v>519</v>
      </c>
      <c r="J99" s="25"/>
      <c r="K99" s="24" t="s">
        <v>63</v>
      </c>
      <c r="L99" s="24" t="s">
        <v>65</v>
      </c>
      <c r="M99" s="25"/>
    </row>
    <row r="100" spans="1:13" ht="20.100000000000001" customHeight="1" x14ac:dyDescent="0.15">
      <c r="A100" s="24">
        <f t="shared" si="2"/>
        <v>79</v>
      </c>
      <c r="B100" s="21"/>
      <c r="C100" s="21"/>
      <c r="D100" s="22"/>
      <c r="E100" s="23"/>
      <c r="F100" s="23"/>
      <c r="G100" s="24" t="s">
        <v>61</v>
      </c>
      <c r="H100" s="25">
        <f t="shared" si="4"/>
        <v>0</v>
      </c>
      <c r="I100" s="45">
        <f>INDEX(マスタ!A:B,MATCH($J$18,マスタ!A:A,0),2)</f>
        <v>519</v>
      </c>
      <c r="J100" s="25"/>
      <c r="K100" s="24" t="s">
        <v>63</v>
      </c>
      <c r="L100" s="24" t="s">
        <v>65</v>
      </c>
      <c r="M100" s="25"/>
    </row>
    <row r="101" spans="1:13" ht="20.100000000000001" customHeight="1" x14ac:dyDescent="0.15">
      <c r="A101" s="24">
        <f t="shared" si="2"/>
        <v>80</v>
      </c>
      <c r="B101" s="21"/>
      <c r="C101" s="21"/>
      <c r="D101" s="22"/>
      <c r="E101" s="23"/>
      <c r="F101" s="23"/>
      <c r="G101" s="24" t="s">
        <v>61</v>
      </c>
      <c r="H101" s="25">
        <f t="shared" ref="H101:H123" si="5">ROUNDUP(J101/1000*I101,)</f>
        <v>0</v>
      </c>
      <c r="I101" s="45">
        <f>INDEX(マスタ!A:B,MATCH($J$18,マスタ!A:A,0),2)</f>
        <v>519</v>
      </c>
      <c r="J101" s="25"/>
      <c r="K101" s="24" t="s">
        <v>63</v>
      </c>
      <c r="L101" s="24" t="s">
        <v>65</v>
      </c>
      <c r="M101" s="25"/>
    </row>
    <row r="102" spans="1:13" ht="20.100000000000001" customHeight="1" x14ac:dyDescent="0.15">
      <c r="A102" s="24">
        <f t="shared" si="2"/>
        <v>81</v>
      </c>
      <c r="B102" s="21"/>
      <c r="C102" s="21"/>
      <c r="D102" s="22"/>
      <c r="E102" s="23"/>
      <c r="F102" s="23"/>
      <c r="G102" s="24" t="s">
        <v>61</v>
      </c>
      <c r="H102" s="25">
        <f t="shared" si="5"/>
        <v>0</v>
      </c>
      <c r="I102" s="45">
        <f>INDEX(マスタ!A:B,MATCH($J$18,マスタ!A:A,0),2)</f>
        <v>519</v>
      </c>
      <c r="J102" s="25"/>
      <c r="K102" s="24" t="s">
        <v>63</v>
      </c>
      <c r="L102" s="24" t="s">
        <v>65</v>
      </c>
      <c r="M102" s="25"/>
    </row>
    <row r="103" spans="1:13" ht="20.100000000000001" customHeight="1" x14ac:dyDescent="0.15">
      <c r="A103" s="24">
        <f t="shared" si="2"/>
        <v>82</v>
      </c>
      <c r="B103" s="21"/>
      <c r="C103" s="21"/>
      <c r="D103" s="22"/>
      <c r="E103" s="23"/>
      <c r="F103" s="23"/>
      <c r="G103" s="24" t="s">
        <v>61</v>
      </c>
      <c r="H103" s="25">
        <f t="shared" si="5"/>
        <v>0</v>
      </c>
      <c r="I103" s="45">
        <f>INDEX(マスタ!A:B,MATCH($J$18,マスタ!A:A,0),2)</f>
        <v>519</v>
      </c>
      <c r="J103" s="25"/>
      <c r="K103" s="24" t="s">
        <v>63</v>
      </c>
      <c r="L103" s="24" t="s">
        <v>65</v>
      </c>
      <c r="M103" s="25"/>
    </row>
    <row r="104" spans="1:13" ht="20.100000000000001" customHeight="1" x14ac:dyDescent="0.15">
      <c r="A104" s="24">
        <f t="shared" si="2"/>
        <v>83</v>
      </c>
      <c r="B104" s="21"/>
      <c r="C104" s="21"/>
      <c r="D104" s="22"/>
      <c r="E104" s="23"/>
      <c r="F104" s="23"/>
      <c r="G104" s="24" t="s">
        <v>61</v>
      </c>
      <c r="H104" s="25">
        <f t="shared" si="5"/>
        <v>0</v>
      </c>
      <c r="I104" s="45">
        <f>INDEX(マスタ!A:B,MATCH($J$18,マスタ!A:A,0),2)</f>
        <v>519</v>
      </c>
      <c r="J104" s="25"/>
      <c r="K104" s="24" t="s">
        <v>63</v>
      </c>
      <c r="L104" s="24" t="s">
        <v>65</v>
      </c>
      <c r="M104" s="25"/>
    </row>
    <row r="105" spans="1:13" ht="20.100000000000001" customHeight="1" x14ac:dyDescent="0.15">
      <c r="A105" s="24">
        <f t="shared" si="2"/>
        <v>84</v>
      </c>
      <c r="B105" s="21"/>
      <c r="C105" s="21"/>
      <c r="D105" s="22"/>
      <c r="E105" s="23"/>
      <c r="F105" s="23"/>
      <c r="G105" s="24" t="s">
        <v>61</v>
      </c>
      <c r="H105" s="25">
        <f t="shared" si="5"/>
        <v>0</v>
      </c>
      <c r="I105" s="45">
        <f>INDEX(マスタ!A:B,MATCH($J$18,マスタ!A:A,0),2)</f>
        <v>519</v>
      </c>
      <c r="J105" s="25"/>
      <c r="K105" s="24" t="s">
        <v>63</v>
      </c>
      <c r="L105" s="24" t="s">
        <v>65</v>
      </c>
      <c r="M105" s="25"/>
    </row>
    <row r="106" spans="1:13" ht="20.100000000000001" customHeight="1" x14ac:dyDescent="0.15">
      <c r="A106" s="24">
        <f t="shared" si="2"/>
        <v>85</v>
      </c>
      <c r="B106" s="21"/>
      <c r="C106" s="21"/>
      <c r="D106" s="22"/>
      <c r="E106" s="23"/>
      <c r="F106" s="23"/>
      <c r="G106" s="24" t="s">
        <v>61</v>
      </c>
      <c r="H106" s="25">
        <f t="shared" si="5"/>
        <v>0</v>
      </c>
      <c r="I106" s="45">
        <f>INDEX(マスタ!A:B,MATCH($J$18,マスタ!A:A,0),2)</f>
        <v>519</v>
      </c>
      <c r="J106" s="25"/>
      <c r="K106" s="24" t="s">
        <v>63</v>
      </c>
      <c r="L106" s="24" t="s">
        <v>65</v>
      </c>
      <c r="M106" s="25"/>
    </row>
    <row r="107" spans="1:13" ht="20.100000000000001" customHeight="1" x14ac:dyDescent="0.15">
      <c r="A107" s="24">
        <f t="shared" si="2"/>
        <v>86</v>
      </c>
      <c r="B107" s="21"/>
      <c r="C107" s="21"/>
      <c r="D107" s="22"/>
      <c r="E107" s="23"/>
      <c r="F107" s="23"/>
      <c r="G107" s="24" t="s">
        <v>61</v>
      </c>
      <c r="H107" s="25">
        <f t="shared" si="5"/>
        <v>0</v>
      </c>
      <c r="I107" s="45">
        <f>INDEX(マスタ!A:B,MATCH($J$18,マスタ!A:A,0),2)</f>
        <v>519</v>
      </c>
      <c r="J107" s="25"/>
      <c r="K107" s="24" t="s">
        <v>63</v>
      </c>
      <c r="L107" s="24" t="s">
        <v>65</v>
      </c>
      <c r="M107" s="25"/>
    </row>
    <row r="108" spans="1:13" ht="20.100000000000001" customHeight="1" x14ac:dyDescent="0.15">
      <c r="A108" s="24">
        <f t="shared" si="2"/>
        <v>87</v>
      </c>
      <c r="B108" s="21"/>
      <c r="C108" s="21"/>
      <c r="D108" s="22"/>
      <c r="E108" s="23"/>
      <c r="F108" s="23"/>
      <c r="G108" s="24" t="s">
        <v>61</v>
      </c>
      <c r="H108" s="25">
        <f t="shared" si="5"/>
        <v>0</v>
      </c>
      <c r="I108" s="45">
        <f>INDEX(マスタ!A:B,MATCH($J$18,マスタ!A:A,0),2)</f>
        <v>519</v>
      </c>
      <c r="J108" s="25"/>
      <c r="K108" s="24" t="s">
        <v>63</v>
      </c>
      <c r="L108" s="24" t="s">
        <v>65</v>
      </c>
      <c r="M108" s="25"/>
    </row>
    <row r="109" spans="1:13" ht="20.100000000000001" customHeight="1" x14ac:dyDescent="0.15">
      <c r="A109" s="24">
        <f t="shared" si="2"/>
        <v>88</v>
      </c>
      <c r="B109" s="21"/>
      <c r="C109" s="21"/>
      <c r="D109" s="22"/>
      <c r="E109" s="23"/>
      <c r="F109" s="23"/>
      <c r="G109" s="24" t="s">
        <v>61</v>
      </c>
      <c r="H109" s="25">
        <f t="shared" si="5"/>
        <v>0</v>
      </c>
      <c r="I109" s="45">
        <f>INDEX(マスタ!A:B,MATCH($J$18,マスタ!A:A,0),2)</f>
        <v>519</v>
      </c>
      <c r="J109" s="25"/>
      <c r="K109" s="24" t="s">
        <v>63</v>
      </c>
      <c r="L109" s="24" t="s">
        <v>65</v>
      </c>
      <c r="M109" s="25"/>
    </row>
    <row r="110" spans="1:13" ht="20.100000000000001" customHeight="1" x14ac:dyDescent="0.15">
      <c r="A110" s="24">
        <f t="shared" si="2"/>
        <v>89</v>
      </c>
      <c r="B110" s="21"/>
      <c r="C110" s="21"/>
      <c r="D110" s="22"/>
      <c r="E110" s="23"/>
      <c r="F110" s="23"/>
      <c r="G110" s="24" t="s">
        <v>61</v>
      </c>
      <c r="H110" s="25">
        <f t="shared" si="5"/>
        <v>0</v>
      </c>
      <c r="I110" s="45">
        <f>INDEX(マスタ!A:B,MATCH($J$18,マスタ!A:A,0),2)</f>
        <v>519</v>
      </c>
      <c r="J110" s="25"/>
      <c r="K110" s="24" t="s">
        <v>63</v>
      </c>
      <c r="L110" s="24" t="s">
        <v>65</v>
      </c>
      <c r="M110" s="25"/>
    </row>
    <row r="111" spans="1:13" ht="20.100000000000001" customHeight="1" x14ac:dyDescent="0.15">
      <c r="A111" s="24">
        <f t="shared" si="2"/>
        <v>90</v>
      </c>
      <c r="B111" s="21"/>
      <c r="C111" s="21"/>
      <c r="D111" s="22"/>
      <c r="E111" s="23"/>
      <c r="F111" s="23"/>
      <c r="G111" s="24" t="s">
        <v>61</v>
      </c>
      <c r="H111" s="25">
        <f t="shared" si="5"/>
        <v>0</v>
      </c>
      <c r="I111" s="45">
        <f>INDEX(マスタ!A:B,MATCH($J$18,マスタ!A:A,0),2)</f>
        <v>519</v>
      </c>
      <c r="J111" s="25"/>
      <c r="K111" s="24" t="s">
        <v>63</v>
      </c>
      <c r="L111" s="24" t="s">
        <v>65</v>
      </c>
      <c r="M111" s="25"/>
    </row>
    <row r="112" spans="1:13" ht="20.100000000000001" customHeight="1" x14ac:dyDescent="0.15">
      <c r="A112" s="24">
        <f t="shared" si="2"/>
        <v>91</v>
      </c>
      <c r="B112" s="21"/>
      <c r="C112" s="21"/>
      <c r="D112" s="22"/>
      <c r="E112" s="23"/>
      <c r="F112" s="23"/>
      <c r="G112" s="24" t="s">
        <v>61</v>
      </c>
      <c r="H112" s="25">
        <f t="shared" si="5"/>
        <v>0</v>
      </c>
      <c r="I112" s="45">
        <f>INDEX(マスタ!A:B,MATCH($J$18,マスタ!A:A,0),2)</f>
        <v>519</v>
      </c>
      <c r="J112" s="25"/>
      <c r="K112" s="24" t="s">
        <v>63</v>
      </c>
      <c r="L112" s="24" t="s">
        <v>65</v>
      </c>
      <c r="M112" s="25"/>
    </row>
    <row r="113" spans="1:13" ht="20.100000000000001" customHeight="1" x14ac:dyDescent="0.15">
      <c r="A113" s="24">
        <f t="shared" si="2"/>
        <v>92</v>
      </c>
      <c r="B113" s="21"/>
      <c r="C113" s="21"/>
      <c r="D113" s="22"/>
      <c r="E113" s="23"/>
      <c r="F113" s="23"/>
      <c r="G113" s="24" t="s">
        <v>61</v>
      </c>
      <c r="H113" s="25">
        <f t="shared" si="5"/>
        <v>0</v>
      </c>
      <c r="I113" s="45">
        <f>INDEX(マスタ!A:B,MATCH($J$18,マスタ!A:A,0),2)</f>
        <v>519</v>
      </c>
      <c r="J113" s="25"/>
      <c r="K113" s="24" t="s">
        <v>63</v>
      </c>
      <c r="L113" s="24" t="s">
        <v>65</v>
      </c>
      <c r="M113" s="25"/>
    </row>
    <row r="114" spans="1:13" ht="20.100000000000001" customHeight="1" x14ac:dyDescent="0.15">
      <c r="A114" s="24">
        <f t="shared" si="2"/>
        <v>93</v>
      </c>
      <c r="B114" s="21"/>
      <c r="C114" s="21"/>
      <c r="D114" s="22"/>
      <c r="E114" s="23"/>
      <c r="F114" s="23"/>
      <c r="G114" s="24" t="s">
        <v>61</v>
      </c>
      <c r="H114" s="25">
        <f t="shared" si="5"/>
        <v>0</v>
      </c>
      <c r="I114" s="45">
        <f>INDEX(マスタ!A:B,MATCH($J$18,マスタ!A:A,0),2)</f>
        <v>519</v>
      </c>
      <c r="J114" s="25"/>
      <c r="K114" s="24" t="s">
        <v>63</v>
      </c>
      <c r="L114" s="24" t="s">
        <v>65</v>
      </c>
      <c r="M114" s="25"/>
    </row>
    <row r="115" spans="1:13" ht="20.100000000000001" customHeight="1" x14ac:dyDescent="0.15">
      <c r="A115" s="24">
        <f t="shared" si="2"/>
        <v>94</v>
      </c>
      <c r="B115" s="21"/>
      <c r="C115" s="21"/>
      <c r="D115" s="22"/>
      <c r="E115" s="23"/>
      <c r="F115" s="23"/>
      <c r="G115" s="24" t="s">
        <v>61</v>
      </c>
      <c r="H115" s="25">
        <f t="shared" si="5"/>
        <v>0</v>
      </c>
      <c r="I115" s="45">
        <f>INDEX(マスタ!A:B,MATCH($J$18,マスタ!A:A,0),2)</f>
        <v>519</v>
      </c>
      <c r="J115" s="25"/>
      <c r="K115" s="24" t="s">
        <v>63</v>
      </c>
      <c r="L115" s="24" t="s">
        <v>65</v>
      </c>
      <c r="M115" s="25"/>
    </row>
    <row r="116" spans="1:13" ht="20.100000000000001" customHeight="1" x14ac:dyDescent="0.15">
      <c r="A116" s="24">
        <f t="shared" si="2"/>
        <v>95</v>
      </c>
      <c r="B116" s="21"/>
      <c r="C116" s="21"/>
      <c r="D116" s="22"/>
      <c r="E116" s="23"/>
      <c r="F116" s="23"/>
      <c r="G116" s="24" t="s">
        <v>61</v>
      </c>
      <c r="H116" s="25">
        <f t="shared" si="5"/>
        <v>0</v>
      </c>
      <c r="I116" s="45">
        <f>INDEX(マスタ!A:B,MATCH($J$18,マスタ!A:A,0),2)</f>
        <v>519</v>
      </c>
      <c r="J116" s="25"/>
      <c r="K116" s="24" t="s">
        <v>63</v>
      </c>
      <c r="L116" s="24" t="s">
        <v>65</v>
      </c>
      <c r="M116" s="25"/>
    </row>
    <row r="117" spans="1:13" ht="20.100000000000001" customHeight="1" x14ac:dyDescent="0.15">
      <c r="A117" s="24">
        <f t="shared" si="2"/>
        <v>96</v>
      </c>
      <c r="B117" s="21"/>
      <c r="C117" s="21"/>
      <c r="D117" s="22"/>
      <c r="E117" s="23"/>
      <c r="F117" s="23"/>
      <c r="G117" s="24" t="s">
        <v>61</v>
      </c>
      <c r="H117" s="25">
        <f t="shared" si="5"/>
        <v>0</v>
      </c>
      <c r="I117" s="45">
        <f>INDEX(マスタ!A:B,MATCH($J$18,マスタ!A:A,0),2)</f>
        <v>519</v>
      </c>
      <c r="J117" s="25"/>
      <c r="K117" s="24" t="s">
        <v>63</v>
      </c>
      <c r="L117" s="24" t="s">
        <v>65</v>
      </c>
      <c r="M117" s="25"/>
    </row>
    <row r="118" spans="1:13" ht="20.100000000000001" customHeight="1" x14ac:dyDescent="0.15">
      <c r="A118" s="24">
        <f t="shared" si="2"/>
        <v>97</v>
      </c>
      <c r="B118" s="21"/>
      <c r="C118" s="21"/>
      <c r="D118" s="22"/>
      <c r="E118" s="23"/>
      <c r="F118" s="23"/>
      <c r="G118" s="24" t="s">
        <v>61</v>
      </c>
      <c r="H118" s="25">
        <f t="shared" si="5"/>
        <v>0</v>
      </c>
      <c r="I118" s="45">
        <f>INDEX(マスタ!A:B,MATCH($J$18,マスタ!A:A,0),2)</f>
        <v>519</v>
      </c>
      <c r="J118" s="25"/>
      <c r="K118" s="24" t="s">
        <v>63</v>
      </c>
      <c r="L118" s="24" t="s">
        <v>65</v>
      </c>
      <c r="M118" s="25"/>
    </row>
    <row r="119" spans="1:13" ht="20.100000000000001" customHeight="1" x14ac:dyDescent="0.15">
      <c r="A119" s="24">
        <f t="shared" si="2"/>
        <v>98</v>
      </c>
      <c r="B119" s="21"/>
      <c r="C119" s="21"/>
      <c r="D119" s="22"/>
      <c r="E119" s="23"/>
      <c r="F119" s="23"/>
      <c r="G119" s="24" t="s">
        <v>61</v>
      </c>
      <c r="H119" s="25">
        <f t="shared" si="5"/>
        <v>0</v>
      </c>
      <c r="I119" s="45">
        <f>INDEX(マスタ!A:B,MATCH($J$18,マスタ!A:A,0),2)</f>
        <v>519</v>
      </c>
      <c r="J119" s="25"/>
      <c r="K119" s="24" t="s">
        <v>63</v>
      </c>
      <c r="L119" s="24" t="s">
        <v>65</v>
      </c>
      <c r="M119" s="25"/>
    </row>
    <row r="120" spans="1:13" ht="20.100000000000001" customHeight="1" x14ac:dyDescent="0.15">
      <c r="A120" s="24">
        <f t="shared" si="2"/>
        <v>99</v>
      </c>
      <c r="B120" s="21"/>
      <c r="C120" s="21"/>
      <c r="D120" s="22"/>
      <c r="E120" s="23"/>
      <c r="F120" s="23"/>
      <c r="G120" s="24" t="s">
        <v>61</v>
      </c>
      <c r="H120" s="25">
        <f t="shared" si="5"/>
        <v>0</v>
      </c>
      <c r="I120" s="45">
        <f>INDEX(マスタ!A:B,MATCH($J$18,マスタ!A:A,0),2)</f>
        <v>519</v>
      </c>
      <c r="J120" s="25"/>
      <c r="K120" s="24" t="s">
        <v>63</v>
      </c>
      <c r="L120" s="24" t="s">
        <v>65</v>
      </c>
      <c r="M120" s="25"/>
    </row>
    <row r="121" spans="1:13" ht="20.100000000000001" customHeight="1" x14ac:dyDescent="0.15">
      <c r="A121" s="24">
        <f t="shared" si="2"/>
        <v>100</v>
      </c>
      <c r="B121" s="21"/>
      <c r="C121" s="21"/>
      <c r="D121" s="22"/>
      <c r="E121" s="23"/>
      <c r="F121" s="23"/>
      <c r="G121" s="24" t="s">
        <v>61</v>
      </c>
      <c r="H121" s="25">
        <f t="shared" si="5"/>
        <v>0</v>
      </c>
      <c r="I121" s="45">
        <f>INDEX(マスタ!A:B,MATCH($J$18,マスタ!A:A,0),2)</f>
        <v>519</v>
      </c>
      <c r="J121" s="25"/>
      <c r="K121" s="24" t="s">
        <v>63</v>
      </c>
      <c r="L121" s="24" t="s">
        <v>65</v>
      </c>
      <c r="M121" s="25"/>
    </row>
    <row r="122" spans="1:13" ht="20.100000000000001" customHeight="1" x14ac:dyDescent="0.15">
      <c r="A122" s="24">
        <f t="shared" si="2"/>
        <v>101</v>
      </c>
      <c r="B122" s="21"/>
      <c r="C122" s="21"/>
      <c r="D122" s="22"/>
      <c r="E122" s="23"/>
      <c r="F122" s="23"/>
      <c r="G122" s="24" t="s">
        <v>61</v>
      </c>
      <c r="H122" s="25">
        <f t="shared" si="5"/>
        <v>0</v>
      </c>
      <c r="I122" s="45">
        <f>INDEX(マスタ!A:B,MATCH($J$18,マスタ!A:A,0),2)</f>
        <v>519</v>
      </c>
      <c r="J122" s="25"/>
      <c r="K122" s="24" t="s">
        <v>63</v>
      </c>
      <c r="L122" s="24" t="s">
        <v>65</v>
      </c>
      <c r="M122" s="25"/>
    </row>
    <row r="123" spans="1:13" ht="20.100000000000001" customHeight="1" x14ac:dyDescent="0.15">
      <c r="A123" s="24">
        <f t="shared" si="2"/>
        <v>102</v>
      </c>
      <c r="B123" s="21"/>
      <c r="C123" s="21"/>
      <c r="D123" s="22"/>
      <c r="E123" s="23"/>
      <c r="F123" s="23"/>
      <c r="G123" s="24" t="s">
        <v>61</v>
      </c>
      <c r="H123" s="25">
        <f t="shared" si="5"/>
        <v>0</v>
      </c>
      <c r="I123" s="45">
        <f>INDEX(マスタ!A:B,MATCH($J$18,マスタ!A:A,0),2)</f>
        <v>519</v>
      </c>
      <c r="J123" s="25"/>
      <c r="K123" s="24" t="s">
        <v>63</v>
      </c>
      <c r="L123" s="24" t="s">
        <v>65</v>
      </c>
      <c r="M123" s="25"/>
    </row>
    <row r="124" spans="1:13" ht="20.100000000000001" customHeight="1" x14ac:dyDescent="0.15">
      <c r="A124" s="24">
        <f t="shared" si="2"/>
        <v>103</v>
      </c>
      <c r="B124" s="21"/>
      <c r="C124" s="21"/>
      <c r="D124" s="22"/>
      <c r="E124" s="23"/>
      <c r="F124" s="23"/>
      <c r="G124" s="24" t="s">
        <v>61</v>
      </c>
      <c r="H124" s="25">
        <f t="shared" si="4"/>
        <v>0</v>
      </c>
      <c r="I124" s="45">
        <f>INDEX(マスタ!A:B,MATCH($J$18,マスタ!A:A,0),2)</f>
        <v>519</v>
      </c>
      <c r="J124" s="25"/>
      <c r="K124" s="24" t="s">
        <v>63</v>
      </c>
      <c r="L124" s="24" t="s">
        <v>65</v>
      </c>
      <c r="M124" s="25"/>
    </row>
    <row r="125" spans="1:13" ht="20.100000000000001" customHeight="1" x14ac:dyDescent="0.15">
      <c r="A125" s="24" t="s">
        <v>62</v>
      </c>
      <c r="B125" s="45"/>
      <c r="C125" s="45"/>
      <c r="D125" s="47"/>
      <c r="E125" s="24"/>
      <c r="F125" s="24"/>
      <c r="G125" s="24"/>
      <c r="H125" s="25">
        <f>SUM(H22:H124)</f>
        <v>0</v>
      </c>
      <c r="I125" s="45"/>
      <c r="J125" s="25">
        <f>SUM(J22:J124)</f>
        <v>0</v>
      </c>
      <c r="K125" s="24"/>
      <c r="L125" s="24"/>
      <c r="M125" s="25">
        <f>SUM(M22:M124)</f>
        <v>0</v>
      </c>
    </row>
  </sheetData>
  <mergeCells count="5">
    <mergeCell ref="A12:L12"/>
    <mergeCell ref="A16:L16"/>
    <mergeCell ref="K2:M2"/>
    <mergeCell ref="A14:M15"/>
    <mergeCell ref="J18:K18"/>
  </mergeCells>
  <phoneticPr fontId="4"/>
  <dataValidations count="4">
    <dataValidation type="list" allowBlank="1" showInputMessage="1" showErrorMessage="1" sqref="K22:K124" xr:uid="{00000000-0002-0000-0200-000000000000}">
      <formula1>"区分,一括"</formula1>
    </dataValidation>
    <dataValidation type="list" allowBlank="1" showInputMessage="1" showErrorMessage="1" sqref="G22:G124" xr:uid="{00000000-0002-0000-0200-000001000000}">
      <formula1>"○"</formula1>
    </dataValidation>
    <dataValidation type="list" allowBlank="1" showInputMessage="1" showErrorMessage="1" sqref="L22:L124" xr:uid="{00000000-0002-0000-0200-000002000000}">
      <formula1>"玄米,籾"</formula1>
    </dataValidation>
    <dataValidation type="list" allowBlank="1" showInputMessage="1" showErrorMessage="1" sqref="B18" xr:uid="{00000000-0002-0000-0200-000003000000}">
      <formula1>"飼料用,米粉用,新市場開拓用"</formula1>
    </dataValidation>
  </dataValidations>
  <pageMargins left="0.23622047244094491" right="0.23622047244094491" top="0.59055118110236227" bottom="0.43307086614173229" header="0.31496062992125984" footer="0.31496062992125984"/>
  <pageSetup paperSize="9" scale="63" fitToHeight="0" orientation="portrait" blackAndWhite="1" r:id="rId1"/>
  <headerFooter>
    <oddFooter>&amp;C&amp;A&amp;R&amp;P/&amp;N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マスタ!$A$3:$A$3</xm:f>
          </x14:formula1>
          <xm:sqref>J18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view="pageBreakPreview" zoomScaleNormal="100" zoomScaleSheetLayoutView="100" workbookViewId="0">
      <selection activeCell="L15" sqref="L15"/>
    </sheetView>
  </sheetViews>
  <sheetFormatPr defaultColWidth="9" defaultRowHeight="13.5" x14ac:dyDescent="0.15"/>
  <cols>
    <col min="1" max="1" width="1.875" style="51" customWidth="1"/>
    <col min="2" max="2" width="6.75" style="51" customWidth="1"/>
    <col min="3" max="7" width="15.375" style="51" customWidth="1"/>
    <col min="8" max="16384" width="9" style="51"/>
  </cols>
  <sheetData>
    <row r="1" spans="1:8" ht="14.25" x14ac:dyDescent="0.15">
      <c r="E1" s="52"/>
    </row>
    <row r="2" spans="1:8" x14ac:dyDescent="0.15">
      <c r="A2" s="51" t="s">
        <v>76</v>
      </c>
    </row>
    <row r="3" spans="1:8" ht="13.15" customHeight="1" x14ac:dyDescent="0.15">
      <c r="F3" s="95" t="s">
        <v>77</v>
      </c>
      <c r="G3" s="95"/>
    </row>
    <row r="4" spans="1:8" ht="13.15" customHeight="1" x14ac:dyDescent="0.15"/>
    <row r="5" spans="1:8" ht="13.15" customHeight="1" x14ac:dyDescent="0.15">
      <c r="B5" s="51" t="s">
        <v>78</v>
      </c>
    </row>
    <row r="6" spans="1:8" ht="13.9" customHeight="1" x14ac:dyDescent="0.15"/>
    <row r="8" spans="1:8" x14ac:dyDescent="0.15">
      <c r="E8" s="51" t="s">
        <v>79</v>
      </c>
      <c r="F8" s="98"/>
      <c r="G8" s="98"/>
      <c r="H8" s="98"/>
    </row>
    <row r="9" spans="1:8" x14ac:dyDescent="0.15">
      <c r="F9" s="94"/>
      <c r="G9" s="94"/>
      <c r="H9" s="94"/>
    </row>
    <row r="10" spans="1:8" ht="13.15" customHeight="1" x14ac:dyDescent="0.15">
      <c r="E10" s="53" t="s">
        <v>68</v>
      </c>
      <c r="F10" s="94"/>
      <c r="G10" s="94"/>
      <c r="H10" s="94"/>
    </row>
    <row r="11" spans="1:8" x14ac:dyDescent="0.15">
      <c r="E11" s="53" t="s">
        <v>80</v>
      </c>
      <c r="F11" s="94"/>
      <c r="G11" s="94"/>
      <c r="H11" s="94"/>
    </row>
    <row r="14" spans="1:8" ht="17.25" x14ac:dyDescent="0.15">
      <c r="A14" s="96" t="s">
        <v>81</v>
      </c>
      <c r="B14" s="96"/>
      <c r="C14" s="96"/>
      <c r="D14" s="96"/>
      <c r="E14" s="96"/>
      <c r="F14" s="96"/>
      <c r="G14" s="96"/>
    </row>
    <row r="16" spans="1:8" x14ac:dyDescent="0.15">
      <c r="A16" s="97" t="s">
        <v>82</v>
      </c>
      <c r="B16" s="97"/>
      <c r="C16" s="97"/>
      <c r="D16" s="97"/>
      <c r="E16" s="97"/>
      <c r="F16" s="97"/>
      <c r="G16" s="97"/>
      <c r="H16" s="97"/>
    </row>
    <row r="17" spans="1:8" x14ac:dyDescent="0.15">
      <c r="A17" s="97"/>
      <c r="B17" s="97"/>
      <c r="C17" s="97"/>
      <c r="D17" s="97"/>
      <c r="E17" s="97"/>
      <c r="F17" s="97"/>
      <c r="G17" s="97"/>
      <c r="H17" s="97"/>
    </row>
    <row r="18" spans="1:8" x14ac:dyDescent="0.15">
      <c r="A18" s="97" t="s">
        <v>83</v>
      </c>
      <c r="B18" s="97"/>
      <c r="C18" s="97"/>
      <c r="D18" s="97"/>
      <c r="E18" s="97"/>
      <c r="F18" s="97"/>
      <c r="G18" s="97"/>
      <c r="H18" s="97"/>
    </row>
    <row r="19" spans="1:8" x14ac:dyDescent="0.15">
      <c r="A19" s="97"/>
      <c r="B19" s="97"/>
      <c r="C19" s="97"/>
      <c r="D19" s="97"/>
      <c r="E19" s="97"/>
      <c r="F19" s="97"/>
      <c r="G19" s="97"/>
      <c r="H19" s="97"/>
    </row>
    <row r="21" spans="1:8" x14ac:dyDescent="0.15">
      <c r="A21" s="88" t="s">
        <v>0</v>
      </c>
      <c r="B21" s="88"/>
      <c r="C21" s="88"/>
      <c r="D21" s="88"/>
      <c r="E21" s="88"/>
      <c r="F21" s="88"/>
      <c r="G21" s="88"/>
    </row>
    <row r="23" spans="1:8" x14ac:dyDescent="0.15">
      <c r="A23" s="51" t="s">
        <v>84</v>
      </c>
    </row>
    <row r="24" spans="1:8" ht="22.5" customHeight="1" x14ac:dyDescent="0.15">
      <c r="B24" s="54"/>
      <c r="C24" s="55" t="s">
        <v>85</v>
      </c>
      <c r="D24" s="55"/>
      <c r="E24" s="56" t="s">
        <v>86</v>
      </c>
      <c r="F24" s="55"/>
      <c r="G24" s="57" t="s">
        <v>87</v>
      </c>
    </row>
    <row r="25" spans="1:8" x14ac:dyDescent="0.15">
      <c r="B25" s="89"/>
      <c r="C25" s="58" t="s">
        <v>88</v>
      </c>
      <c r="D25" s="58"/>
      <c r="E25" s="56"/>
      <c r="F25" s="58"/>
      <c r="G25" s="59"/>
    </row>
    <row r="26" spans="1:8" x14ac:dyDescent="0.15">
      <c r="B26" s="90"/>
      <c r="C26" s="58" t="s">
        <v>89</v>
      </c>
      <c r="D26" s="58"/>
      <c r="E26" s="60"/>
      <c r="F26" s="58" t="s">
        <v>90</v>
      </c>
      <c r="G26" s="59"/>
    </row>
    <row r="27" spans="1:8" x14ac:dyDescent="0.15">
      <c r="B27" s="61"/>
      <c r="C27" s="56" t="s">
        <v>91</v>
      </c>
      <c r="D27" s="56"/>
      <c r="E27" s="56"/>
      <c r="F27" s="56"/>
      <c r="G27" s="62"/>
    </row>
    <row r="28" spans="1:8" x14ac:dyDescent="0.15">
      <c r="B28" s="63"/>
      <c r="C28" s="58" t="s">
        <v>92</v>
      </c>
      <c r="D28" s="58"/>
      <c r="E28" s="58"/>
      <c r="F28" s="58"/>
      <c r="G28" s="59"/>
    </row>
    <row r="29" spans="1:8" ht="22.5" customHeight="1" x14ac:dyDescent="0.15">
      <c r="B29" s="63"/>
      <c r="C29" s="58" t="s">
        <v>93</v>
      </c>
      <c r="D29" s="58"/>
      <c r="E29" s="58"/>
      <c r="F29" s="58"/>
      <c r="G29" s="59"/>
    </row>
    <row r="30" spans="1:8" ht="22.5" customHeight="1" x14ac:dyDescent="0.15">
      <c r="B30" s="63"/>
      <c r="C30" s="58" t="s">
        <v>94</v>
      </c>
      <c r="D30" s="58"/>
      <c r="E30" s="58"/>
      <c r="F30" s="58"/>
      <c r="G30" s="59"/>
    </row>
    <row r="31" spans="1:8" ht="22.5" customHeight="1" x14ac:dyDescent="0.15">
      <c r="B31" s="63"/>
      <c r="C31" s="58" t="s">
        <v>95</v>
      </c>
      <c r="D31" s="58"/>
      <c r="E31" s="58"/>
      <c r="F31" s="58"/>
      <c r="G31" s="59"/>
    </row>
    <row r="32" spans="1:8" ht="22.5" customHeight="1" x14ac:dyDescent="0.15">
      <c r="B32" s="63"/>
      <c r="C32" s="58" t="s">
        <v>96</v>
      </c>
      <c r="D32" s="58"/>
      <c r="E32" s="58"/>
      <c r="F32" s="58"/>
      <c r="G32" s="59"/>
    </row>
    <row r="33" spans="1:7" ht="22.5" customHeight="1" x14ac:dyDescent="0.15">
      <c r="B33" s="63"/>
      <c r="C33" s="58" t="s">
        <v>97</v>
      </c>
      <c r="D33" s="58"/>
      <c r="E33" s="58"/>
      <c r="F33" s="58"/>
      <c r="G33" s="59"/>
    </row>
    <row r="34" spans="1:7" ht="22.5" customHeight="1" x14ac:dyDescent="0.15">
      <c r="B34" s="64"/>
      <c r="C34" s="60"/>
      <c r="D34" s="60"/>
      <c r="E34" s="60"/>
      <c r="F34" s="60"/>
      <c r="G34" s="65"/>
    </row>
    <row r="35" spans="1:7" x14ac:dyDescent="0.15">
      <c r="B35" s="51" t="s">
        <v>98</v>
      </c>
    </row>
    <row r="37" spans="1:7" x14ac:dyDescent="0.15">
      <c r="A37" s="51" t="s">
        <v>99</v>
      </c>
    </row>
    <row r="38" spans="1:7" ht="19.5" customHeight="1" x14ac:dyDescent="0.15">
      <c r="B38" s="91" t="s">
        <v>100</v>
      </c>
      <c r="C38" s="92"/>
      <c r="D38" s="92"/>
      <c r="E38" s="92"/>
      <c r="F38" s="93"/>
      <c r="G38" s="66" t="s">
        <v>101</v>
      </c>
    </row>
    <row r="39" spans="1:7" ht="19.5" customHeight="1" x14ac:dyDescent="0.15">
      <c r="B39" s="91" t="s">
        <v>102</v>
      </c>
      <c r="C39" s="92"/>
      <c r="D39" s="92"/>
      <c r="E39" s="92"/>
      <c r="F39" s="93"/>
      <c r="G39" s="67"/>
    </row>
    <row r="40" spans="1:7" ht="19.5" customHeight="1" x14ac:dyDescent="0.15">
      <c r="B40" s="68"/>
      <c r="C40" s="55"/>
      <c r="D40" s="55"/>
      <c r="E40" s="55"/>
      <c r="F40" s="57"/>
      <c r="G40" s="57"/>
    </row>
    <row r="41" spans="1:7" ht="19.5" customHeight="1" x14ac:dyDescent="0.15">
      <c r="B41" s="68"/>
      <c r="C41" s="55"/>
      <c r="D41" s="55"/>
      <c r="E41" s="55"/>
      <c r="F41" s="57"/>
      <c r="G41" s="57"/>
    </row>
  </sheetData>
  <mergeCells count="12">
    <mergeCell ref="F9:H9"/>
    <mergeCell ref="F3:G3"/>
    <mergeCell ref="F10:H10"/>
    <mergeCell ref="A14:G14"/>
    <mergeCell ref="A16:H17"/>
    <mergeCell ref="F8:H8"/>
    <mergeCell ref="A21:G21"/>
    <mergeCell ref="B25:B26"/>
    <mergeCell ref="B38:F38"/>
    <mergeCell ref="B39:F39"/>
    <mergeCell ref="F11:H11"/>
    <mergeCell ref="A18:H19"/>
  </mergeCells>
  <phoneticPr fontId="4"/>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142875</xdr:colOff>
                    <xdr:row>22</xdr:row>
                    <xdr:rowOff>161925</xdr:rowOff>
                  </from>
                  <to>
                    <xdr:col>1</xdr:col>
                    <xdr:colOff>438150</xdr:colOff>
                    <xdr:row>24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142875</xdr:colOff>
                    <xdr:row>23</xdr:row>
                    <xdr:rowOff>266700</xdr:rowOff>
                  </from>
                  <to>
                    <xdr:col>1</xdr:col>
                    <xdr:colOff>438150</xdr:colOff>
                    <xdr:row>25</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142875</xdr:colOff>
                    <xdr:row>27</xdr:row>
                    <xdr:rowOff>161925</xdr:rowOff>
                  </from>
                  <to>
                    <xdr:col>1</xdr:col>
                    <xdr:colOff>438150</xdr:colOff>
                    <xdr:row>29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142875</xdr:colOff>
                    <xdr:row>28</xdr:row>
                    <xdr:rowOff>266700</xdr:rowOff>
                  </from>
                  <to>
                    <xdr:col>1</xdr:col>
                    <xdr:colOff>438150</xdr:colOff>
                    <xdr:row>30</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142875</xdr:colOff>
                    <xdr:row>30</xdr:row>
                    <xdr:rowOff>9525</xdr:rowOff>
                  </from>
                  <to>
                    <xdr:col>1</xdr:col>
                    <xdr:colOff>438150</xdr:colOff>
                    <xdr:row>31</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142875</xdr:colOff>
                    <xdr:row>31</xdr:row>
                    <xdr:rowOff>28575</xdr:rowOff>
                  </from>
                  <to>
                    <xdr:col>1</xdr:col>
                    <xdr:colOff>438150</xdr:colOff>
                    <xdr:row>32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マスタ</vt:lpstr>
      <vt:lpstr>様式4-2</vt:lpstr>
      <vt:lpstr>入力用</vt:lpstr>
      <vt:lpstr>3-1</vt:lpstr>
      <vt:lpstr>'3-1'!Print_Area</vt:lpstr>
      <vt:lpstr>入力用!Print_Area</vt:lpstr>
      <vt:lpstr>'様式4-2'!Print_Area</vt:lpstr>
      <vt:lpstr>入力用!Print_Titles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園田 芙己</cp:lastModifiedBy>
  <cp:lastPrinted>2022-04-18T23:32:06Z</cp:lastPrinted>
  <dcterms:created xsi:type="dcterms:W3CDTF">2010-06-10T01:56:01Z</dcterms:created>
  <dcterms:modified xsi:type="dcterms:W3CDTF">2022-05-30T05:40:59Z</dcterms:modified>
</cp:coreProperties>
</file>